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N:\Splinter.David\Private\Households in Tax Data - Poverty\"/>
    </mc:Choice>
  </mc:AlternateContent>
  <xr:revisionPtr revIDLastSave="0" documentId="13_ncr:1_{1DCF9837-05CD-4D83-9446-059745C13CAE}" xr6:coauthVersionLast="44" xr6:coauthVersionMax="44" xr10:uidLastSave="{00000000-0000-0000-0000-000000000000}"/>
  <bookViews>
    <workbookView xWindow="390" yWindow="1305" windowWidth="14595" windowHeight="14940" tabRatio="802" xr2:uid="{00000000-000D-0000-FFFF-FFFF00000000}"/>
  </bookViews>
  <sheets>
    <sheet name="T1" sheetId="41" r:id="rId1"/>
    <sheet name="T2" sheetId="32" r:id="rId2"/>
    <sheet name="T3" sheetId="18" r:id="rId3"/>
    <sheet name="T4" sheetId="25" r:id="rId4"/>
    <sheet name="F1" sheetId="40" r:id="rId5"/>
    <sheet name="F2" sheetId="50" r:id="rId6"/>
    <sheet name="F3" sheetId="10" r:id="rId7"/>
    <sheet name="F4" sheetId="38" r:id="rId8"/>
    <sheet name="F5" sheetId="14" r:id="rId9"/>
    <sheet name="F6" sheetId="15" r:id="rId10"/>
    <sheet name="F7" sheetId="53" r:id="rId11"/>
    <sheet name="A1" sheetId="37" r:id="rId12"/>
    <sheet name="A2" sheetId="52" r:id="rId13"/>
    <sheet name="A3" sheetId="51" r:id="rId14"/>
    <sheet name="B1" sheetId="21" r:id="rId15"/>
    <sheet name="B2" sheetId="35" r:id="rId16"/>
    <sheet name="CPS" sheetId="47" r:id="rId17"/>
    <sheet name="CPI" sheetId="3"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47" l="1"/>
  <c r="C15" i="47" l="1"/>
  <c r="C14" i="47"/>
  <c r="C13" i="47"/>
  <c r="C12" i="47"/>
  <c r="C11" i="47"/>
  <c r="C10" i="47"/>
  <c r="C9" i="47"/>
  <c r="C8" i="47"/>
  <c r="C7" i="47"/>
  <c r="C6" i="47"/>
  <c r="C5" i="47"/>
  <c r="C4" i="47"/>
  <c r="M4" i="47" l="1"/>
  <c r="H5" i="47"/>
  <c r="O4" i="47" s="1"/>
  <c r="A33" i="50" l="1"/>
  <c r="A34" i="50" s="1"/>
  <c r="A35" i="50" s="1"/>
  <c r="A36" i="50" s="1"/>
  <c r="A37" i="50" s="1"/>
  <c r="A38" i="50" s="1"/>
  <c r="A39" i="50" s="1"/>
  <c r="A40" i="50" s="1"/>
  <c r="A41" i="50" s="1"/>
  <c r="A42" i="50" s="1"/>
  <c r="A43" i="50" s="1"/>
  <c r="A44" i="50" s="1"/>
  <c r="A45" i="50" s="1"/>
  <c r="A46" i="50" s="1"/>
  <c r="A47" i="50" s="1"/>
  <c r="A48" i="50" s="1"/>
  <c r="A49" i="50" s="1"/>
  <c r="A50" i="50" s="1"/>
  <c r="A51" i="50" s="1"/>
  <c r="A52" i="50" s="1"/>
  <c r="A53" i="50" s="1"/>
  <c r="A54" i="50" s="1"/>
  <c r="A55" i="50" s="1"/>
  <c r="A56" i="50" s="1"/>
  <c r="A57" i="50" s="1"/>
  <c r="A58" i="50" s="1"/>
  <c r="A59" i="50" s="1"/>
  <c r="A60" i="50" s="1"/>
  <c r="A61" i="50" s="1"/>
  <c r="A62" i="50" s="1"/>
  <c r="A63" i="50" s="1"/>
  <c r="A64" i="50" s="1"/>
  <c r="A65" i="50" s="1"/>
  <c r="A66" i="50" s="1"/>
  <c r="A67" i="50" s="1"/>
  <c r="A68" i="50" s="1"/>
  <c r="A69" i="50" s="1"/>
  <c r="A70" i="50" s="1"/>
  <c r="A71" i="50" s="1"/>
  <c r="A72" i="50" s="1"/>
  <c r="A73" i="50" s="1"/>
  <c r="A74" i="50" s="1"/>
  <c r="A75" i="50" s="1"/>
  <c r="A76" i="50" s="1"/>
  <c r="A77" i="50" s="1"/>
  <c r="A78" i="50" s="1"/>
  <c r="A79" i="50" s="1"/>
  <c r="A80" i="50" s="1"/>
  <c r="A81" i="50" s="1"/>
  <c r="A82" i="50" s="1"/>
  <c r="A83" i="50" s="1"/>
  <c r="A84" i="50" s="1"/>
  <c r="A85" i="50" s="1"/>
  <c r="A86" i="50" s="1"/>
  <c r="A87" i="50" s="1"/>
  <c r="A88" i="50" s="1"/>
  <c r="A89" i="50" s="1"/>
  <c r="A90" i="50" s="1"/>
  <c r="A91" i="50" s="1"/>
  <c r="A92" i="50" s="1"/>
  <c r="A93" i="50" s="1"/>
  <c r="A94" i="50" s="1"/>
  <c r="A95" i="50" s="1"/>
  <c r="A96" i="50" s="1"/>
  <c r="A97" i="50" s="1"/>
  <c r="A98" i="50" s="1"/>
  <c r="A99" i="50" s="1"/>
  <c r="A100" i="50" s="1"/>
  <c r="A101" i="50" s="1"/>
  <c r="A102" i="50" s="1"/>
  <c r="A103" i="50" s="1"/>
  <c r="A104" i="50" s="1"/>
  <c r="A105" i="50" s="1"/>
  <c r="A106" i="50" s="1"/>
  <c r="A107" i="50" s="1"/>
  <c r="A108" i="50" s="1"/>
  <c r="A109" i="50" s="1"/>
  <c r="A110" i="50" s="1"/>
  <c r="A111" i="50" s="1"/>
  <c r="A112" i="50" s="1"/>
  <c r="A113" i="50" s="1"/>
  <c r="A114" i="50" s="1"/>
  <c r="A115" i="50" s="1"/>
  <c r="A116" i="50" s="1"/>
  <c r="A117" i="50" s="1"/>
  <c r="A118" i="50" s="1"/>
  <c r="A119" i="50" s="1"/>
  <c r="A120" i="50" s="1"/>
  <c r="A121" i="50" s="1"/>
  <c r="A122" i="50" s="1"/>
  <c r="A123" i="50" s="1"/>
  <c r="A124" i="50" s="1"/>
  <c r="A125" i="50" s="1"/>
  <c r="A126" i="50" s="1"/>
  <c r="A127" i="50" s="1"/>
  <c r="A128" i="50" s="1"/>
  <c r="A129" i="50" s="1"/>
  <c r="A130" i="50" s="1"/>
  <c r="A131" i="50" s="1"/>
  <c r="K33" i="50"/>
  <c r="M33" i="50"/>
  <c r="A5" i="47"/>
  <c r="A6" i="47" s="1"/>
  <c r="A7" i="47" s="1"/>
  <c r="A8" i="47" s="1"/>
  <c r="A9" i="47" s="1"/>
  <c r="A10" i="47" s="1"/>
  <c r="A11" i="47" s="1"/>
  <c r="A12" i="47" s="1"/>
  <c r="A13" i="47" s="1"/>
  <c r="A14" i="47" s="1"/>
  <c r="A15" i="47" s="1"/>
  <c r="D4" i="47" l="1"/>
  <c r="L4" i="47" s="1"/>
  <c r="D10" i="47"/>
  <c r="D7" i="47"/>
  <c r="D6" i="47"/>
  <c r="D8" i="47"/>
  <c r="D9" i="47"/>
  <c r="D14" i="47"/>
  <c r="D13" i="47"/>
  <c r="D5" i="47"/>
  <c r="D12" i="47"/>
  <c r="I5" i="47"/>
  <c r="D15" i="47"/>
  <c r="D11" i="47"/>
  <c r="L11" i="47" l="1"/>
  <c r="L10" i="47"/>
  <c r="I7" i="47"/>
  <c r="L13" i="47"/>
  <c r="I15" i="47"/>
  <c r="I8" i="47"/>
  <c r="L8" i="47"/>
  <c r="I16" i="47"/>
  <c r="L14" i="47"/>
  <c r="L7" i="47"/>
  <c r="L9" i="47"/>
  <c r="L5" i="47"/>
  <c r="I14" i="47"/>
  <c r="L15" i="47"/>
  <c r="L6" i="47"/>
  <c r="I13" i="47"/>
  <c r="I10" i="47"/>
  <c r="L12" i="47"/>
  <c r="I12" i="47"/>
  <c r="I6" i="47"/>
  <c r="I9" i="47"/>
  <c r="I11" i="47"/>
  <c r="L33" i="50" l="1"/>
  <c r="G5" i="47" l="1"/>
  <c r="N4" i="47" l="1"/>
  <c r="H11" i="47"/>
  <c r="O10" i="47" s="1"/>
  <c r="G16" i="47"/>
  <c r="N15" i="47" s="1"/>
  <c r="H12" i="47"/>
  <c r="O11" i="47" s="1"/>
  <c r="G9" i="47"/>
  <c r="N8" i="47" s="1"/>
  <c r="G6" i="47"/>
  <c r="N5" i="47" s="1"/>
  <c r="G12" i="47"/>
  <c r="N11" i="47" s="1"/>
  <c r="H15" i="47"/>
  <c r="O14" i="47" s="1"/>
  <c r="G15" i="47"/>
  <c r="N14" i="47" s="1"/>
  <c r="G11" i="47"/>
  <c r="N10" i="47" s="1"/>
  <c r="H8" i="47"/>
  <c r="O7" i="47" s="1"/>
  <c r="F11" i="47"/>
  <c r="M10" i="47" s="1"/>
  <c r="G8" i="47"/>
  <c r="N7" i="47" s="1"/>
  <c r="H14" i="47"/>
  <c r="O13" i="47" s="1"/>
  <c r="G14" i="47"/>
  <c r="N13" i="47" s="1"/>
  <c r="H10" i="47"/>
  <c r="O9" i="47" s="1"/>
  <c r="H13" i="47"/>
  <c r="O12" i="47" s="1"/>
  <c r="G10" i="47"/>
  <c r="N9" i="47" s="1"/>
  <c r="H7" i="47"/>
  <c r="O6" i="47" s="1"/>
  <c r="H6" i="47"/>
  <c r="O5" i="47" s="1"/>
  <c r="G13" i="47"/>
  <c r="N12" i="47" s="1"/>
  <c r="G7" i="47"/>
  <c r="N6" i="47" s="1"/>
  <c r="F16" i="47"/>
  <c r="M15" i="47" s="1"/>
  <c r="H16" i="47"/>
  <c r="O15" i="47" s="1"/>
  <c r="H9" i="47"/>
  <c r="O8" i="47" s="1"/>
  <c r="F7" i="47"/>
  <c r="M6" i="47" s="1"/>
  <c r="F12" i="47"/>
  <c r="M11" i="47" s="1"/>
  <c r="F10" i="47" l="1"/>
  <c r="M9" i="47" s="1"/>
  <c r="F13" i="47"/>
  <c r="M12" i="47" s="1"/>
  <c r="F9" i="47"/>
  <c r="M8" i="47" s="1"/>
  <c r="F15" i="47"/>
  <c r="M14" i="47" s="1"/>
  <c r="F8" i="47"/>
  <c r="M7" i="47" s="1"/>
  <c r="F14" i="47"/>
  <c r="M13" i="47" s="1"/>
  <c r="F6" i="47"/>
  <c r="M5" i="47" s="1"/>
</calcChain>
</file>

<file path=xl/sharedStrings.xml><?xml version="1.0" encoding="utf-8"?>
<sst xmlns="http://schemas.openxmlformats.org/spreadsheetml/2006/main" count="283" uniqueCount="175">
  <si>
    <t xml:space="preserve"> </t>
  </si>
  <si>
    <t>U.S. Bureau of Labor Statistics</t>
  </si>
  <si>
    <t>date</t>
  </si>
  <si>
    <t>value</t>
  </si>
  <si>
    <t>Consumer Price Index for All Urban Consumers: All Items</t>
  </si>
  <si>
    <t>CPS (OPM Income, Households)</t>
  </si>
  <si>
    <t>CPS (Pre-tax Taxable Income, Households)</t>
  </si>
  <si>
    <t>Age 18-24</t>
  </si>
  <si>
    <t>Age 25-54</t>
  </si>
  <si>
    <t>Age 55-64</t>
  </si>
  <si>
    <t>Age 65+</t>
  </si>
  <si>
    <t>10+</t>
  </si>
  <si>
    <t>65+</t>
  </si>
  <si>
    <t>Gender</t>
  </si>
  <si>
    <t>Male</t>
  </si>
  <si>
    <t>Female</t>
  </si>
  <si>
    <t>Married, Children</t>
  </si>
  <si>
    <t>Married, No Children</t>
  </si>
  <si>
    <t>Single, Children</t>
  </si>
  <si>
    <t>Single, No Children</t>
  </si>
  <si>
    <t>Demographic Characteristic</t>
  </si>
  <si>
    <t>Age 0-17</t>
  </si>
  <si>
    <t>Data Source</t>
  </si>
  <si>
    <t>Sharing Unit</t>
  </si>
  <si>
    <t>Income Definition</t>
  </si>
  <si>
    <t>CPS</t>
  </si>
  <si>
    <t>Family</t>
  </si>
  <si>
    <t>Pre-tax cash income</t>
  </si>
  <si>
    <t>Household</t>
  </si>
  <si>
    <t>IRS</t>
  </si>
  <si>
    <t>Series</t>
  </si>
  <si>
    <t>Share in poverty at least once in period</t>
  </si>
  <si>
    <t>Age (2008)</t>
  </si>
  <si>
    <t>Marital and Parental Status (2008)</t>
  </si>
  <si>
    <t>Year</t>
  </si>
  <si>
    <t>Official Poverty Rate (families)</t>
  </si>
  <si>
    <t>2007 Anchored Poverty Threshold, family of 4</t>
  </si>
  <si>
    <t>IRS (Pre-tax Taxable Income, Households)</t>
  </si>
  <si>
    <t>Initial year=2007</t>
  </si>
  <si>
    <t>Initial year=2013</t>
  </si>
  <si>
    <t>Initial year=2009</t>
  </si>
  <si>
    <t>Sources: Author's calculations using the IRS Tax Household Sample.</t>
  </si>
  <si>
    <t>0–17</t>
  </si>
  <si>
    <t>18–24</t>
  </si>
  <si>
    <t>25–54</t>
  </si>
  <si>
    <t>55–64</t>
  </si>
  <si>
    <t>All Individuals</t>
  </si>
  <si>
    <t>Student (2007)</t>
  </si>
  <si>
    <t>Not a student</t>
  </si>
  <si>
    <t>Student (2009)</t>
  </si>
  <si>
    <t>Student (2013)</t>
  </si>
  <si>
    <t>Average years</t>
  </si>
  <si>
    <t>Addenda</t>
  </si>
  <si>
    <t xml:space="preserve">Notes: Poverty is based on after-tax income and 2007 anchored poverty thresholds. </t>
  </si>
  <si>
    <t>Years after start of poverty</t>
  </si>
  <si>
    <t>Official Poverty Measure (OPM)</t>
  </si>
  <si>
    <t xml:space="preserve">Notes: Student group includes anyone in a household with someone at least a half-time college student in 2007. Missing observations (due to death, immigration, etc.) are not considered in poverty. Poverty is based on after-tax income and 2007 anchored poverty thresholds. </t>
  </si>
  <si>
    <t>1-year      2007</t>
  </si>
  <si>
    <t>12 years   2007–2018</t>
  </si>
  <si>
    <t>1 year      2007</t>
  </si>
  <si>
    <t>Avg. yrs in poverty 2007–18 if ever in poverty during</t>
  </si>
  <si>
    <t>Age (2007)</t>
  </si>
  <si>
    <t>Marital and Parental Status (2007)</t>
  </si>
  <si>
    <t>Age 18-64</t>
  </si>
  <si>
    <t>All Ages</t>
  </si>
  <si>
    <t>After-tax income</t>
  </si>
  <si>
    <t>Pre-tax income</t>
  </si>
  <si>
    <t>IRS (Tax Household Sample)</t>
  </si>
  <si>
    <t>ACS</t>
  </si>
  <si>
    <t>IRS Population Estimate
(1)</t>
  </si>
  <si>
    <t>Share in poverty if in poverty initial year and in sample in subsequent year</t>
  </si>
  <si>
    <t>Figure 6: Persistence of poverty by age when in poverty in 2007</t>
  </si>
  <si>
    <t>Share in poverty at least once in 12 years from 2007–2018</t>
  </si>
  <si>
    <t>Poverty rate (anchored to 2007 CPS poverty rate and indexed by CPI-U)</t>
  </si>
  <si>
    <t>Number of Households (millions)</t>
  </si>
  <si>
    <t>Share remaining in poverty by age when in poverty in 2007</t>
  </si>
  <si>
    <t xml:space="preserve">Notes: Age group is based on age at end of 2007. Missing observations due to emigration are excluded in each year and anyone dying in 2018 or earlier is excluded in all years. Poverty is based on after-tax income and 2007 anchored poverty thresholds. </t>
  </si>
  <si>
    <t xml:space="preserve">Notes: Age group is based on age at end of 2007. Missing observations are not considered in poverty and all individual in poverty in 2007 are retained in the denominator. Poverty is based on after-tax income and 2007 anchored poverty thresholds. </t>
  </si>
  <si>
    <t>Notes: Poverty is based on after-tax income and 2007 anchored poverty thresholds. Missing observations (due to death or emigration) are considered out of poverty and retaiend in the denominator every year.</t>
  </si>
  <si>
    <t xml:space="preserve">Notes: Poverty is based on after-tax income and 2007 anchored poverty thresholds. For each year, missing observations (due to death and emigration) are excluded from the numerator and denominator. </t>
  </si>
  <si>
    <t>Avg. yrs in poverty in 2007–2018 if ever in poverty during 12 years</t>
  </si>
  <si>
    <t>Share by years in poverty 2007–2018 if in poverty in 2007</t>
  </si>
  <si>
    <t>Cumulative Distribution: Percent of population with size-adjusted pre-tax income at or below level ($2007)</t>
  </si>
  <si>
    <t>ACS Population Estimate
(2)</t>
  </si>
  <si>
    <t>CPS Population Estimate
(5)</t>
  </si>
  <si>
    <t>IRS,        Non-GQ Estimate
(4)</t>
  </si>
  <si>
    <t>CPS: zero/neg taxable</t>
  </si>
  <si>
    <t>IRS: Zero/neg pre-tax</t>
  </si>
  <si>
    <t>Zeros to impute</t>
  </si>
  <si>
    <t>IRS,        Non-GQ    + Zeros
(7)</t>
  </si>
  <si>
    <t>Percent difference from ACS
[(1)-(2)]/(2)</t>
  </si>
  <si>
    <t>Percent difference from CPS
[(4)-(5)]/(5)</t>
  </si>
  <si>
    <t>Percent difference from CPS
[(7)-(5)]/(5)</t>
  </si>
  <si>
    <t>CPS              pre-tax inc.      households</t>
  </si>
  <si>
    <t xml:space="preserve">IRS               pre-tax inc.  not anchored   households    </t>
  </si>
  <si>
    <t>IRS               pre-tax inc.  not anchored   households    with zeros</t>
  </si>
  <si>
    <t xml:space="preserve">IRS               after-tax inc.  not anchored   households    </t>
  </si>
  <si>
    <t>IRS               after-tax inc.  not anchored   households    with zeros</t>
  </si>
  <si>
    <t>2007 w/zeros</t>
  </si>
  <si>
    <t>Income Thresh.</t>
  </si>
  <si>
    <t>IRS/zero</t>
  </si>
  <si>
    <t>CPS              OPM inc.      households (not shown)</t>
  </si>
  <si>
    <t>Official Poverty Rate         families</t>
  </si>
  <si>
    <t>Addenda: alternative anchors to poverty rates of 10.0 and 15.0 in 2007</t>
  </si>
  <si>
    <t>IRS               pre-tax inc.   households    anchor=10.0  with zeros</t>
  </si>
  <si>
    <t>IRS               pre-tax inc.   households    anchor=15.0  with zeros</t>
  </si>
  <si>
    <t>IRS               pre-tax inc.   households    anchor=12.5  with zeros</t>
  </si>
  <si>
    <t>IRS               after-tax inc.   households    anchor=12.5 with zeros</t>
  </si>
  <si>
    <t xml:space="preserve">Change from 2007    anchor=10.0  </t>
  </si>
  <si>
    <t>Change from 2007    anchor=12.5</t>
  </si>
  <si>
    <t xml:space="preserve">Change from 2007    anchor=15.0 </t>
  </si>
  <si>
    <t>Addenda: Share in poverty if in poverty initial year (missing observations are considered not in poverty due to death or emigration and retained in denominator)</t>
  </si>
  <si>
    <t>Addenda: Persistence of poverty by age when in poverty in 2007 (and alive through 2017)</t>
  </si>
  <si>
    <t>Addenda: Persistence of poverty by age when in poverty in 2007 (all individuals retained in denomintor regardless of death or emigration)</t>
  </si>
  <si>
    <t>Ages 0-17</t>
  </si>
  <si>
    <t>Ages 18-64</t>
  </si>
  <si>
    <t>Ages 65+</t>
  </si>
  <si>
    <t>Total indivs.</t>
  </si>
  <si>
    <t>OPM Poverty Rate</t>
  </si>
  <si>
    <t>3 to 5</t>
  </si>
  <si>
    <t>6 to 9</t>
  </si>
  <si>
    <t>21,884                                     (23,508 without imputed zeros)</t>
  </si>
  <si>
    <t>23,008                                  (24,500 without imputed zeros)</t>
  </si>
  <si>
    <t>IRS (After-tax Income, Households)</t>
  </si>
  <si>
    <t>Matches above plus federal tax credits less fedearl tax liabilities</t>
  </si>
  <si>
    <t>Matches above</t>
  </si>
  <si>
    <t>Pre-tax cash income, excluding workers compensation, veterans' income, cash welfare, child support, educational assistance, and financial assistance from friends or relatives</t>
  </si>
  <si>
    <t>Notes: All thresholds are set such that poverty in 2007 is 12.5 percent, the Official Poverty Rate in that year.</t>
  </si>
  <si>
    <t xml:space="preserve">Notes: As described in Semega et al. (2019), the CPS updated their population benchmark in 2010 and updated their questionnaire in 2013 and 2017. We report results using the revised questionnaire and updated processing system, excluding those living in group quarters. CPS results are provided for the income year, which are based on the survey collected in March of the following year. ACS results are based on the year in which the survey is conducted. IRS population estimates exclude individuals living outside the United States and those without a valid address. Group quarters in the IRS data include any household with 11 or more individuals. The 2017 and 2018 IRS populations are based on late-2019 data availability and therefore miss the dependents of late filers. </t>
  </si>
  <si>
    <t>Notes: Years in poverty can include multiple spells of poverty. Poverty is based on annual after-tax income and 2007 anchored poverty thresholds.</t>
  </si>
  <si>
    <t>Sources: Authors’ calculations using the IRS Tax Household Sample.</t>
  </si>
  <si>
    <t xml:space="preserve">Notes: The CPS re-benchmarked their household count for the 2010 income year, increasing the number of households by 1.3 million (DeNavas-Watt, Proctor, &amp; Smith 2011) based on the 2010 Decennial Census. </t>
  </si>
  <si>
    <t>Figure 1. Household counts in tax records data, the CPS, and the ACS, 2007–2018</t>
  </si>
  <si>
    <t>Table 4: Frequency of poverty at any point between 2007 and 2018</t>
  </si>
  <si>
    <t>Table 3: Frequency of poverty 2007 to 2018 among those in poverty in 2007</t>
  </si>
  <si>
    <t>Table 2: Definitions and thresholds to anchor poverty rates to the official poverty rate in 2007</t>
  </si>
  <si>
    <t>Table 1. Population counts in tax records data, the CPS, and the ACS, 2007–2018 (thousands)</t>
  </si>
  <si>
    <t>Figure 2: Percent of population with size-adjusted pre-tax income at or below level (2007)</t>
  </si>
  <si>
    <t>Figure 3: One-year poverty rates in IRS data compared to CPS data, anchored to 2007</t>
  </si>
  <si>
    <t>Notes: The break in the official poverty rate reflects the change in the CPS questionnaire with a split sample partially receiving the original questions, as described in Semega et al. (2019). For the after-tax IRS series, imputed zero pre-tax incomes are also zero income after-tax.</t>
  </si>
  <si>
    <t>Figure 4: Poverty rates by age in tax data: pre-tax and after-tax income</t>
  </si>
  <si>
    <t>Notes: Poverty is based on 2007 anchored poverty thresholds.</t>
  </si>
  <si>
    <t>Figure A3: Pre-tax poverty rates by age in IRS data compared to Official Poverty Rates</t>
  </si>
  <si>
    <t>Figure 5: Persistence of poverty is robust to starting year of analysis</t>
  </si>
  <si>
    <t>Notes: Poverty is based on after-tax income and 2007 anchored poverty thresholds. For each year, missing observations (due to death and emigration) are excluded from the numerator and denominator.</t>
  </si>
  <si>
    <t>Notes: Age group is based on age at end of 2007. For each year, missing observations (due to death, emigration, or a lack of tax records) are excluded from the numerator and denominator. Poverty is based on after-tax income and 2007 anchored poverty thresholds.</t>
  </si>
  <si>
    <t xml:space="preserve">Sources: Semega et al. (2019), Author's calculations using IPUMS CPS (Flood et al. 2018) and IRS Tax Household Sample. </t>
  </si>
  <si>
    <t>Notes: The break in the official poverty rate reflects the change in the CPS questionnaire with a split sample partially receiving the original questions, as described in Semega et al. (2019). All series except the Official Poverty Measure use a poverty threshold for a 4-person household of $20,994.</t>
  </si>
  <si>
    <t>Figure A1: Pre-tax poverty rates without anchoring IRS data, with and without imputed individuals living in zero-income households.</t>
  </si>
  <si>
    <t>Figure A2: After-tax poverty rates without anchoring IRS data, with and without imputed individuals living in zero-income households.</t>
  </si>
  <si>
    <t>Continuous poverty spell independent of spell start</t>
  </si>
  <si>
    <t>Continuous poverty spell starting in 2008</t>
  </si>
  <si>
    <t xml:space="preserve"> Poverty starting in 2008 and independent of spell end (non-continuous)</t>
  </si>
  <si>
    <t>Independent of spell start and end       (non-continuous)</t>
  </si>
  <si>
    <t>Share in poverty if in poverty in 2008 for spell and non-spell approaches</t>
  </si>
  <si>
    <t>“Independent of spell start and end” is the non-spell approach of Figures 5 and 6.</t>
  </si>
  <si>
    <t xml:space="preserve">Notes: For each year, missing observations (due to death and emigration) are excluded from the numerator and denominator. Poverty is based on after-tax income and 2007 anchored poverty thresholds. </t>
  </si>
  <si>
    <t>IRS               (Tax Units)</t>
  </si>
  <si>
    <t>Pre-tax size-adj per-person poverty thresholds</t>
  </si>
  <si>
    <t>Online Figure B1: Persistence of poverty by gender if in poverty in 2007</t>
  </si>
  <si>
    <t>Individuals living in households with college students have faster exit rates from poverty (52 percent after one year) relative to those without a student (42 percent) and this gap widens slightly after four years. This is unsurprising, given that as college students graduate they will often transition out of poverty (and decreased income due to attending college may have contributed to entering poverty).</t>
  </si>
  <si>
    <t>Online Figure B2: Persistence of poverty by student status (anyone in household) when entering poverty in 2007</t>
  </si>
  <si>
    <t>Note: Residual counts assigned to age 18-64 group.</t>
  </si>
  <si>
    <t>CPS counts of individuals with zero or negative incomes</t>
  </si>
  <si>
    <t>IRS counts of individuals with zero or negative incomes</t>
  </si>
  <si>
    <t>CPS counts less IRS counts of individuals with zero or negative incomes (to impute)</t>
  </si>
  <si>
    <t>Enter to SAS program for imputed zeros</t>
  </si>
  <si>
    <t>Figure 7: Persistence of poverty since 2008 for spell and non-spell approaches</t>
  </si>
  <si>
    <t>Sources: IPUMS CPS (Flood et al., 2018), IPUMS USA (Ruggles et al., 2019), author's calculations using the IRS Tax Household Data.</t>
  </si>
  <si>
    <t>Sources: Semega et al. (2019), DeNavas-Watt, Proctor, and Smith (2011), IPUMS USA (Ruggles et al., 2019), Emmanuel Saez’s website for counts of tax units, and Authors’ calculations using the IRS Tax Household Data.</t>
  </si>
  <si>
    <t>Sources: Authors’ calculations using the IPUMS CPS (Flood et al., 2018) and IRS Tax Household Data.</t>
  </si>
  <si>
    <t>Sources: Authors’ calculations using the CPS and IRS Tax Household Data.</t>
  </si>
  <si>
    <t xml:space="preserve">Sources: Semega et al. (2019), Authors’ calculations using IPUMS CPS (Flood et al. 2018) and IRS Tax Household Data. </t>
  </si>
  <si>
    <t>Sources: Authors’ calculations using the IRS Tax Household Data.</t>
  </si>
  <si>
    <t>Sources: Authors' calculations using the IRS Tax Household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</si>
</sst>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yy"/>
    <numFmt numFmtId="166" formatCode="#,##0.0"/>
    <numFmt numFmtId="167" formatCode="#,##0.000"/>
    <numFmt numFmtId="168" formatCode="_(* #,##0.000_);_(* \(#,##0.000\);_(* &quot;-&quot;??_);_(@_)"/>
    <numFmt numFmtId="169" formatCode="\$#,##0\ ;\(\$#,##0\)"/>
  </numFmts>
  <fonts count="32"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Times New Roman"/>
      <family val="1"/>
    </font>
    <font>
      <b/>
      <sz val="12"/>
      <color theme="1"/>
      <name val="Times New Roman"/>
      <family val="1"/>
    </font>
    <font>
      <sz val="11"/>
      <color theme="1"/>
      <name val="Calibri"/>
      <family val="2"/>
      <scheme val="minor"/>
    </font>
    <font>
      <sz val="10"/>
      <name val="MS Sans Serif"/>
      <family val="2"/>
    </font>
    <font>
      <sz val="11"/>
      <color rgb="FF000000"/>
      <name val="Times New Roman"/>
      <family val="1"/>
    </font>
    <font>
      <sz val="10"/>
      <color theme="1"/>
      <name val="Times New Roman"/>
      <family val="1"/>
    </font>
    <font>
      <sz val="11"/>
      <color theme="1"/>
      <name val="Times New Roman"/>
      <family val="1"/>
    </font>
    <font>
      <b/>
      <sz val="11"/>
      <color theme="1"/>
      <name val="Times New Roman"/>
      <family val="1"/>
    </font>
    <font>
      <sz val="11"/>
      <color rgb="FF000000"/>
      <name val="Calibri"/>
      <family val="2"/>
    </font>
    <font>
      <sz val="11"/>
      <color theme="1" tint="0.34998626667073579"/>
      <name val="Times New Roman"/>
      <family val="1"/>
    </font>
    <font>
      <sz val="11"/>
      <color theme="1" tint="0.499984740745262"/>
      <name val="Times New Roman"/>
      <family val="1"/>
    </font>
    <font>
      <sz val="11"/>
      <color theme="1" tint="0.499984740745262"/>
      <name val="Calibri"/>
      <family val="2"/>
      <scheme val="minor"/>
    </font>
    <font>
      <i/>
      <sz val="11"/>
      <color rgb="FF000000"/>
      <name val="Calibri"/>
      <family val="2"/>
      <scheme val="minor"/>
    </font>
    <font>
      <b/>
      <sz val="11"/>
      <color rgb="FF000000"/>
      <name val="Calibri"/>
      <family val="2"/>
    </font>
    <font>
      <b/>
      <sz val="11"/>
      <color theme="1" tint="0.499984740745262"/>
      <name val="Calibri"/>
      <family val="2"/>
      <scheme val="minor"/>
    </font>
    <font>
      <b/>
      <sz val="11"/>
      <color theme="1" tint="0.499984740745262"/>
      <name val="Times New Roman"/>
      <family val="1"/>
    </font>
    <font>
      <b/>
      <sz val="10"/>
      <color theme="1" tint="0.499984740745262"/>
      <name val="Times New Roman"/>
      <family val="1"/>
    </font>
    <font>
      <sz val="10"/>
      <color theme="1" tint="0.499984740745262"/>
      <name val="Times New Roman"/>
      <family val="1"/>
    </font>
    <font>
      <b/>
      <sz val="10"/>
      <color theme="1"/>
      <name val="Times New Roman"/>
      <family val="1"/>
    </font>
    <font>
      <sz val="12"/>
      <color indexed="24"/>
      <name val="Arial"/>
      <family val="2"/>
    </font>
    <font>
      <b/>
      <sz val="8"/>
      <color indexed="24"/>
      <name val="Times New Roman"/>
      <family val="1"/>
    </font>
    <font>
      <sz val="8"/>
      <color indexed="24"/>
      <name val="Times New Roman"/>
      <family val="1"/>
    </font>
    <font>
      <sz val="10"/>
      <name val="Arial"/>
      <family val="2"/>
    </font>
    <font>
      <sz val="7"/>
      <name val="Helv"/>
    </font>
    <font>
      <sz val="10"/>
      <color theme="1" tint="0.499984740745262"/>
      <name val="Calibri"/>
      <family val="2"/>
      <scheme val="minor"/>
    </font>
    <font>
      <i/>
      <sz val="11"/>
      <color theme="1" tint="0.249977111117893"/>
      <name val="Calibri"/>
      <family val="2"/>
      <scheme val="minor"/>
    </font>
    <font>
      <sz val="11"/>
      <color theme="1" tint="0.249977111117893"/>
      <name val="Calibri"/>
      <family val="2"/>
      <scheme val="minor"/>
    </font>
    <font>
      <sz val="11"/>
      <color theme="1" tint="0.249977111117893"/>
      <name val="Times New Roman"/>
      <family val="1"/>
    </font>
    <font>
      <sz val="11"/>
      <name val="Times New Roman"/>
      <family val="1"/>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14">
    <xf numFmtId="0" fontId="0" fillId="0" borderId="0"/>
    <xf numFmtId="0" fontId="2" fillId="0" borderId="0" applyNumberForma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6" fillId="0" borderId="0"/>
    <xf numFmtId="0" fontId="22" fillId="0" borderId="0"/>
    <xf numFmtId="0" fontId="22"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3" fontId="22" fillId="0" borderId="0" applyFont="0" applyFill="0" applyBorder="0" applyAlignment="0" applyProtection="0"/>
    <xf numFmtId="169" fontId="22" fillId="0" borderId="0" applyFont="0" applyFill="0" applyBorder="0" applyAlignment="0" applyProtection="0"/>
    <xf numFmtId="0" fontId="25" fillId="0" borderId="0"/>
    <xf numFmtId="0" fontId="26" fillId="0" borderId="5">
      <alignment horizontal="center"/>
    </xf>
    <xf numFmtId="2" fontId="22" fillId="0" borderId="0" applyFont="0" applyFill="0" applyBorder="0" applyAlignment="0" applyProtection="0"/>
  </cellStyleXfs>
  <cellXfs count="258">
    <xf numFmtId="0" fontId="0" fillId="0" borderId="0" xfId="0"/>
    <xf numFmtId="164" fontId="0" fillId="0" borderId="0" xfId="0" applyNumberFormat="1"/>
    <xf numFmtId="165" fontId="0" fillId="0" borderId="0" xfId="0" applyNumberFormat="1"/>
    <xf numFmtId="165" fontId="2" fillId="0" borderId="0" xfId="1" applyNumberFormat="1"/>
    <xf numFmtId="165" fontId="1" fillId="0" borderId="0" xfId="0" applyNumberFormat="1" applyFont="1"/>
    <xf numFmtId="0" fontId="1" fillId="0" borderId="0" xfId="0" applyFont="1"/>
    <xf numFmtId="0" fontId="0" fillId="0" borderId="1" xfId="0" applyBorder="1"/>
    <xf numFmtId="0" fontId="4" fillId="0" borderId="0" xfId="0" applyFont="1"/>
    <xf numFmtId="0" fontId="0" fillId="0" borderId="0" xfId="0" applyAlignment="1">
      <alignment horizontal="center"/>
    </xf>
    <xf numFmtId="3" fontId="0" fillId="0" borderId="0" xfId="0" applyNumberFormat="1" applyBorder="1"/>
    <xf numFmtId="0" fontId="1" fillId="0" borderId="1" xfId="0" applyFont="1" applyBorder="1" applyAlignment="1">
      <alignment horizontal="center" wrapText="1"/>
    </xf>
    <xf numFmtId="0" fontId="0" fillId="0" borderId="1" xfId="0" applyBorder="1" applyAlignment="1">
      <alignment horizontal="center"/>
    </xf>
    <xf numFmtId="0" fontId="0" fillId="0" borderId="0" xfId="0" applyFill="1"/>
    <xf numFmtId="10" fontId="0" fillId="0" borderId="0" xfId="3" applyNumberFormat="1" applyFont="1"/>
    <xf numFmtId="0" fontId="0" fillId="0" borderId="0" xfId="0"/>
    <xf numFmtId="2" fontId="0" fillId="0" borderId="0" xfId="0" applyNumberFormat="1" applyFill="1" applyAlignment="1">
      <alignment horizontal="center"/>
    </xf>
    <xf numFmtId="0" fontId="2" fillId="0" borderId="0" xfId="1"/>
    <xf numFmtId="0" fontId="8" fillId="0" borderId="0" xfId="0" applyFont="1" applyAlignment="1">
      <alignment vertic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0" fillId="0" borderId="0" xfId="0"/>
    <xf numFmtId="2" fontId="0" fillId="0" borderId="1" xfId="0" applyNumberFormat="1" applyFill="1" applyBorder="1" applyAlignment="1">
      <alignment horizontal="center"/>
    </xf>
    <xf numFmtId="0" fontId="3" fillId="0" borderId="0" xfId="0" applyFont="1" applyBorder="1" applyAlignment="1">
      <alignment vertical="top" wrapText="1"/>
    </xf>
    <xf numFmtId="0" fontId="10" fillId="0" borderId="0" xfId="0" applyFont="1"/>
    <xf numFmtId="3" fontId="3" fillId="0" borderId="0" xfId="0" applyNumberFormat="1" applyFont="1" applyFill="1" applyBorder="1" applyAlignment="1">
      <alignment vertical="top" wrapText="1"/>
    </xf>
    <xf numFmtId="0" fontId="9" fillId="0" borderId="4" xfId="0" applyFont="1" applyBorder="1"/>
    <xf numFmtId="0" fontId="10" fillId="0" borderId="1" xfId="0" applyFont="1" applyBorder="1"/>
    <xf numFmtId="0" fontId="10" fillId="0" borderId="0" xfId="0" applyFont="1" applyBorder="1"/>
    <xf numFmtId="0" fontId="9" fillId="0" borderId="0" xfId="0" applyFont="1" applyBorder="1" applyAlignment="1">
      <alignment horizontal="center"/>
    </xf>
    <xf numFmtId="0" fontId="9" fillId="0" borderId="0" xfId="0" applyFont="1" applyAlignment="1">
      <alignment horizontal="left" indent="2"/>
    </xf>
    <xf numFmtId="0" fontId="9" fillId="0" borderId="1" xfId="0" applyFont="1" applyBorder="1" applyAlignment="1">
      <alignment horizontal="left" indent="2"/>
    </xf>
    <xf numFmtId="0" fontId="9" fillId="0" borderId="1" xfId="0" applyFont="1" applyBorder="1"/>
    <xf numFmtId="0" fontId="9" fillId="0" borderId="0" xfId="0" applyFont="1" applyFill="1" applyBorder="1" applyAlignment="1">
      <alignment horizontal="left"/>
    </xf>
    <xf numFmtId="0" fontId="9" fillId="0" borderId="0" xfId="0" applyFont="1" applyBorder="1"/>
    <xf numFmtId="0" fontId="9" fillId="0" borderId="0" xfId="0" applyFont="1" applyBorder="1" applyAlignment="1">
      <alignment wrapText="1"/>
    </xf>
    <xf numFmtId="0" fontId="9" fillId="0" borderId="0" xfId="0" applyFont="1" applyBorder="1" applyAlignment="1">
      <alignment horizontal="center" wrapText="1"/>
    </xf>
    <xf numFmtId="1" fontId="9" fillId="0" borderId="0" xfId="0" applyNumberFormat="1" applyFont="1" applyBorder="1" applyAlignment="1">
      <alignment horizontal="center" wrapText="1"/>
    </xf>
    <xf numFmtId="1" fontId="9" fillId="0" borderId="1" xfId="0" applyNumberFormat="1" applyFont="1" applyBorder="1" applyAlignment="1">
      <alignment horizontal="center" wrapText="1"/>
    </xf>
    <xf numFmtId="164" fontId="9" fillId="0" borderId="0" xfId="0" applyNumberFormat="1" applyFont="1" applyBorder="1" applyAlignment="1">
      <alignment horizontal="center" wrapText="1"/>
    </xf>
    <xf numFmtId="0" fontId="9" fillId="0" borderId="2" xfId="0" applyFont="1" applyBorder="1" applyAlignment="1">
      <alignment horizontal="center"/>
    </xf>
    <xf numFmtId="164" fontId="9" fillId="0" borderId="0" xfId="0" applyNumberFormat="1" applyFont="1"/>
    <xf numFmtId="164" fontId="9" fillId="0" borderId="1" xfId="0" applyNumberFormat="1" applyFont="1" applyBorder="1" applyAlignment="1">
      <alignment horizontal="center" wrapText="1"/>
    </xf>
    <xf numFmtId="0" fontId="0" fillId="0" borderId="0" xfId="0"/>
    <xf numFmtId="2" fontId="0" fillId="0" borderId="0" xfId="0" applyNumberFormat="1" applyAlignment="1">
      <alignment horizontal="center"/>
    </xf>
    <xf numFmtId="0" fontId="1" fillId="0" borderId="4" xfId="0" applyFont="1" applyBorder="1" applyAlignment="1">
      <alignment horizontal="center" wrapText="1"/>
    </xf>
    <xf numFmtId="0" fontId="1" fillId="0" borderId="4" xfId="0" applyFont="1" applyBorder="1" applyAlignment="1">
      <alignment horizontal="center"/>
    </xf>
    <xf numFmtId="165" fontId="0" fillId="0" borderId="1" xfId="0" applyNumberFormat="1" applyBorder="1"/>
    <xf numFmtId="0" fontId="0" fillId="0" borderId="0" xfId="0"/>
    <xf numFmtId="1" fontId="9" fillId="0" borderId="0" xfId="0" applyNumberFormat="1" applyFont="1" applyFill="1" applyBorder="1" applyAlignment="1">
      <alignment horizontal="center" wrapText="1"/>
    </xf>
    <xf numFmtId="0" fontId="8" fillId="0" borderId="0" xfId="0" applyFont="1" applyAlignment="1">
      <alignment horizontal="left" vertical="center"/>
    </xf>
    <xf numFmtId="165" fontId="4" fillId="0" borderId="0" xfId="0" applyNumberFormat="1" applyFont="1"/>
    <xf numFmtId="165" fontId="9" fillId="0" borderId="1" xfId="0" applyNumberFormat="1" applyFont="1" applyBorder="1"/>
    <xf numFmtId="165" fontId="10" fillId="0" borderId="1" xfId="0" applyNumberFormat="1" applyFont="1" applyBorder="1" applyAlignment="1">
      <alignment horizontal="center" wrapText="1"/>
    </xf>
    <xf numFmtId="0" fontId="10" fillId="0" borderId="1" xfId="0" applyFont="1" applyBorder="1" applyAlignment="1">
      <alignment horizontal="center" wrapText="1"/>
    </xf>
    <xf numFmtId="1" fontId="9" fillId="0" borderId="0" xfId="0" applyNumberFormat="1" applyFont="1" applyAlignment="1">
      <alignment horizontal="center"/>
    </xf>
    <xf numFmtId="164" fontId="9" fillId="0" borderId="0" xfId="0" applyNumberFormat="1" applyFont="1" applyAlignment="1">
      <alignment horizontal="center"/>
    </xf>
    <xf numFmtId="164" fontId="9" fillId="0" borderId="0" xfId="0" applyNumberFormat="1" applyFont="1" applyFill="1" applyAlignment="1">
      <alignment horizontal="center"/>
    </xf>
    <xf numFmtId="1" fontId="9" fillId="0" borderId="1" xfId="0" applyNumberFormat="1" applyFont="1" applyBorder="1" applyAlignment="1">
      <alignment horizontal="center"/>
    </xf>
    <xf numFmtId="164" fontId="9" fillId="0" borderId="1" xfId="0" applyNumberFormat="1" applyFont="1" applyBorder="1" applyAlignment="1">
      <alignment horizontal="center"/>
    </xf>
    <xf numFmtId="164" fontId="9" fillId="0" borderId="1" xfId="0" applyNumberFormat="1" applyFont="1" applyFill="1" applyBorder="1" applyAlignment="1">
      <alignment horizontal="center"/>
    </xf>
    <xf numFmtId="165" fontId="9" fillId="0" borderId="0" xfId="0" applyNumberFormat="1" applyFont="1"/>
    <xf numFmtId="0" fontId="10" fillId="0" borderId="1" xfId="0" applyFont="1" applyBorder="1" applyAlignment="1">
      <alignment horizontal="center"/>
    </xf>
    <xf numFmtId="2" fontId="9" fillId="0" borderId="0" xfId="0" applyNumberFormat="1" applyFont="1" applyFill="1" applyAlignment="1">
      <alignment horizontal="center"/>
    </xf>
    <xf numFmtId="2" fontId="9" fillId="0" borderId="1" xfId="0" applyNumberFormat="1" applyFont="1" applyFill="1" applyBorder="1" applyAlignment="1">
      <alignment horizontal="center"/>
    </xf>
    <xf numFmtId="0" fontId="9" fillId="0" borderId="0" xfId="0" applyFont="1" applyFill="1"/>
    <xf numFmtId="0" fontId="0" fillId="0" borderId="4" xfId="0" applyBorder="1"/>
    <xf numFmtId="0" fontId="0" fillId="0" borderId="0" xfId="0"/>
    <xf numFmtId="0" fontId="3" fillId="0" borderId="0" xfId="0" applyFont="1" applyFill="1"/>
    <xf numFmtId="0" fontId="0" fillId="0" borderId="0" xfId="0"/>
    <xf numFmtId="0" fontId="10" fillId="0" borderId="2" xfId="0" applyFont="1" applyBorder="1" applyAlignment="1">
      <alignment horizontal="center" wrapText="1"/>
    </xf>
    <xf numFmtId="0" fontId="10" fillId="0" borderId="2" xfId="0" applyFont="1" applyBorder="1" applyAlignment="1">
      <alignment horizontal="center"/>
    </xf>
    <xf numFmtId="0" fontId="10" fillId="0" borderId="4" xfId="0" applyFont="1" applyBorder="1"/>
    <xf numFmtId="0" fontId="0" fillId="0" borderId="0" xfId="0"/>
    <xf numFmtId="0" fontId="0" fillId="0" borderId="0" xfId="0" applyBorder="1"/>
    <xf numFmtId="0" fontId="8" fillId="0" borderId="0" xfId="0" applyFont="1" applyAlignment="1">
      <alignment vertical="center"/>
    </xf>
    <xf numFmtId="0" fontId="7" fillId="0" borderId="0" xfId="0" applyFont="1" applyBorder="1" applyAlignment="1">
      <alignment horizontal="center" vertical="center" wrapText="1"/>
    </xf>
    <xf numFmtId="0" fontId="4" fillId="0" borderId="0" xfId="0" applyFont="1" applyBorder="1" applyAlignment="1">
      <alignment vertical="center"/>
    </xf>
    <xf numFmtId="3" fontId="7" fillId="0" borderId="0" xfId="0" applyNumberFormat="1" applyFont="1" applyBorder="1" applyAlignment="1">
      <alignment horizontal="center" vertical="center" wrapText="1"/>
    </xf>
    <xf numFmtId="168" fontId="0" fillId="0" borderId="0" xfId="0" applyNumberFormat="1"/>
    <xf numFmtId="0" fontId="0" fillId="0" borderId="0" xfId="0"/>
    <xf numFmtId="0" fontId="0" fillId="0" borderId="0" xfId="0" applyBorder="1"/>
    <xf numFmtId="0" fontId="7" fillId="0" borderId="0" xfId="0" applyFont="1" applyAlignment="1">
      <alignment horizontal="center" vertical="center" wrapText="1"/>
    </xf>
    <xf numFmtId="3" fontId="7" fillId="0" borderId="0" xfId="0" applyNumberFormat="1" applyFont="1" applyAlignment="1">
      <alignment horizontal="center" vertical="center" wrapText="1"/>
    </xf>
    <xf numFmtId="0" fontId="7" fillId="0" borderId="1" xfId="0" applyFont="1" applyBorder="1" applyAlignment="1">
      <alignment horizontal="center" vertical="center" wrapText="1"/>
    </xf>
    <xf numFmtId="3" fontId="9" fillId="0" borderId="0" xfId="0" applyNumberFormat="1" applyFont="1" applyAlignment="1">
      <alignment horizontal="center" wrapText="1"/>
    </xf>
    <xf numFmtId="3" fontId="9" fillId="0" borderId="1" xfId="0" applyNumberFormat="1" applyFont="1" applyBorder="1" applyAlignment="1">
      <alignment horizontal="center" wrapText="1"/>
    </xf>
    <xf numFmtId="0" fontId="4" fillId="0" borderId="0" xfId="0" applyFont="1" applyBorder="1" applyAlignment="1">
      <alignment vertical="center"/>
    </xf>
    <xf numFmtId="164" fontId="0" fillId="0" borderId="0" xfId="3" applyNumberFormat="1" applyFont="1" applyAlignment="1">
      <alignment horizontal="center" wrapText="1"/>
    </xf>
    <xf numFmtId="164" fontId="0" fillId="0" borderId="1" xfId="3" applyNumberFormat="1" applyFont="1" applyBorder="1" applyAlignment="1">
      <alignment horizontal="center" wrapText="1"/>
    </xf>
    <xf numFmtId="3" fontId="7" fillId="0" borderId="0" xfId="0" applyNumberFormat="1" applyFont="1" applyFill="1" applyAlignment="1">
      <alignment horizontal="center" vertical="center" wrapText="1"/>
    </xf>
    <xf numFmtId="3" fontId="7" fillId="0" borderId="1" xfId="0" applyNumberFormat="1" applyFont="1" applyFill="1" applyBorder="1" applyAlignment="1">
      <alignment horizontal="center" vertical="center" wrapText="1"/>
    </xf>
    <xf numFmtId="167" fontId="0" fillId="0" borderId="0" xfId="0" applyNumberFormat="1"/>
    <xf numFmtId="0" fontId="0" fillId="0" borderId="0" xfId="0" applyBorder="1"/>
    <xf numFmtId="0" fontId="9" fillId="0" borderId="0" xfId="0" applyFont="1"/>
    <xf numFmtId="3" fontId="7" fillId="0" borderId="0" xfId="0" applyNumberFormat="1" applyFont="1" applyBorder="1" applyAlignment="1">
      <alignment horizontal="center" vertical="center"/>
    </xf>
    <xf numFmtId="0" fontId="10" fillId="0" borderId="0" xfId="0" applyFont="1"/>
    <xf numFmtId="0" fontId="9" fillId="0" borderId="4" xfId="0" applyFont="1" applyBorder="1"/>
    <xf numFmtId="0" fontId="10" fillId="0" borderId="1" xfId="0" applyFont="1" applyBorder="1"/>
    <xf numFmtId="0" fontId="10" fillId="0" borderId="0" xfId="0" applyFont="1" applyBorder="1"/>
    <xf numFmtId="0" fontId="9" fillId="0" borderId="0" xfId="0" applyFont="1" applyBorder="1" applyAlignment="1">
      <alignment horizontal="center"/>
    </xf>
    <xf numFmtId="0" fontId="9" fillId="0" borderId="0" xfId="0" applyFont="1" applyAlignment="1">
      <alignment horizontal="left" indent="2"/>
    </xf>
    <xf numFmtId="0" fontId="9" fillId="0" borderId="1" xfId="0" applyFont="1" applyBorder="1" applyAlignment="1">
      <alignment horizontal="left" indent="2"/>
    </xf>
    <xf numFmtId="0" fontId="9" fillId="0" borderId="1" xfId="0" applyFont="1" applyBorder="1"/>
    <xf numFmtId="0" fontId="9" fillId="0" borderId="0" xfId="0" applyFont="1" applyBorder="1"/>
    <xf numFmtId="164" fontId="0" fillId="0" borderId="0" xfId="3" applyNumberFormat="1" applyFont="1" applyAlignment="1">
      <alignment horizontal="center" wrapText="1"/>
    </xf>
    <xf numFmtId="1" fontId="9" fillId="0" borderId="0" xfId="0" applyNumberFormat="1" applyFont="1" applyBorder="1" applyAlignment="1">
      <alignment horizontal="center" wrapText="1"/>
    </xf>
    <xf numFmtId="1" fontId="9" fillId="0" borderId="1" xfId="0" applyNumberFormat="1" applyFont="1" applyBorder="1" applyAlignment="1">
      <alignment horizontal="center" wrapText="1"/>
    </xf>
    <xf numFmtId="1" fontId="9" fillId="0" borderId="0" xfId="0" applyNumberFormat="1" applyFont="1" applyFill="1" applyBorder="1" applyAlignment="1">
      <alignment horizontal="center" wrapText="1"/>
    </xf>
    <xf numFmtId="164" fontId="9" fillId="0" borderId="0" xfId="0" applyNumberFormat="1" applyFont="1" applyAlignment="1">
      <alignment horizontal="center"/>
    </xf>
    <xf numFmtId="164" fontId="9" fillId="0" borderId="1" xfId="0" applyNumberFormat="1" applyFont="1" applyBorder="1" applyAlignment="1">
      <alignment horizontal="center"/>
    </xf>
    <xf numFmtId="0" fontId="10" fillId="0" borderId="0" xfId="0" applyFont="1" applyFill="1" applyBorder="1"/>
    <xf numFmtId="0" fontId="7" fillId="0" borderId="2" xfId="0" applyFont="1" applyBorder="1" applyAlignment="1">
      <alignment horizontal="center" vertical="center" wrapText="1"/>
    </xf>
    <xf numFmtId="0" fontId="10" fillId="0" borderId="0" xfId="0" applyFont="1" applyFill="1" applyBorder="1" applyAlignment="1">
      <alignment horizontal="center" wrapText="1"/>
    </xf>
    <xf numFmtId="0" fontId="0" fillId="0" borderId="0" xfId="0" applyAlignment="1">
      <alignment wrapText="1"/>
    </xf>
    <xf numFmtId="0" fontId="0" fillId="0" borderId="1" xfId="0" applyBorder="1"/>
    <xf numFmtId="0" fontId="0" fillId="0" borderId="0" xfId="0" applyBorder="1"/>
    <xf numFmtId="0" fontId="4" fillId="0" borderId="0" xfId="0" applyFont="1"/>
    <xf numFmtId="0" fontId="0" fillId="0" borderId="0" xfId="0" applyAlignment="1">
      <alignment horizontal="center"/>
    </xf>
    <xf numFmtId="3" fontId="0" fillId="0" borderId="0" xfId="0" applyNumberFormat="1"/>
    <xf numFmtId="9" fontId="0" fillId="0" borderId="0" xfId="3" applyFont="1"/>
    <xf numFmtId="0" fontId="0" fillId="0" borderId="0" xfId="0" applyFill="1"/>
    <xf numFmtId="2" fontId="0" fillId="0" borderId="0" xfId="0" applyNumberFormat="1" applyFill="1" applyAlignment="1">
      <alignment horizontal="center"/>
    </xf>
    <xf numFmtId="0" fontId="8" fillId="0" borderId="0" xfId="0" applyFont="1" applyAlignment="1">
      <alignment vertic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2" fontId="0" fillId="0" borderId="1" xfId="0" applyNumberFormat="1" applyFill="1" applyBorder="1" applyAlignment="1">
      <alignment horizontal="center"/>
    </xf>
    <xf numFmtId="0" fontId="4" fillId="0" borderId="0" xfId="0" applyFont="1" applyBorder="1" applyAlignment="1">
      <alignment vertical="center"/>
    </xf>
    <xf numFmtId="0" fontId="10" fillId="0" borderId="0" xfId="0" applyFont="1"/>
    <xf numFmtId="0" fontId="9" fillId="0" borderId="1" xfId="0" applyFont="1" applyBorder="1"/>
    <xf numFmtId="2" fontId="0" fillId="0" borderId="0" xfId="0" applyNumberFormat="1" applyAlignment="1">
      <alignment horizontal="center"/>
    </xf>
    <xf numFmtId="1" fontId="9" fillId="0" borderId="0" xfId="0" applyNumberFormat="1" applyFont="1" applyFill="1" applyBorder="1" applyAlignment="1">
      <alignment horizontal="center" wrapText="1"/>
    </xf>
    <xf numFmtId="0" fontId="10" fillId="0" borderId="1" xfId="0" applyFont="1" applyBorder="1" applyAlignment="1">
      <alignment horizontal="center" wrapText="1"/>
    </xf>
    <xf numFmtId="164" fontId="9" fillId="0" borderId="0" xfId="0" applyNumberFormat="1" applyFont="1" applyFill="1" applyAlignment="1">
      <alignment horizontal="center"/>
    </xf>
    <xf numFmtId="164" fontId="9" fillId="0" borderId="1" xfId="0" applyNumberFormat="1" applyFont="1" applyFill="1" applyBorder="1" applyAlignment="1">
      <alignment horizontal="center"/>
    </xf>
    <xf numFmtId="2" fontId="9" fillId="0" borderId="0" xfId="0" applyNumberFormat="1" applyFont="1" applyFill="1" applyAlignment="1">
      <alignment horizontal="center"/>
    </xf>
    <xf numFmtId="2" fontId="9" fillId="0" borderId="1" xfId="0" applyNumberFormat="1" applyFont="1" applyFill="1" applyBorder="1" applyAlignment="1">
      <alignment horizontal="center"/>
    </xf>
    <xf numFmtId="0" fontId="1" fillId="0" borderId="0" xfId="0" applyFont="1" applyFill="1"/>
    <xf numFmtId="0" fontId="0" fillId="0" borderId="4" xfId="0" applyBorder="1"/>
    <xf numFmtId="2" fontId="0" fillId="0" borderId="0" xfId="0" applyNumberFormat="1"/>
    <xf numFmtId="0" fontId="12" fillId="0" borderId="0" xfId="0" applyFont="1" applyFill="1" applyBorder="1"/>
    <xf numFmtId="0" fontId="0" fillId="0" borderId="0" xfId="0"/>
    <xf numFmtId="164" fontId="0" fillId="0" borderId="0" xfId="0" applyNumberFormat="1"/>
    <xf numFmtId="1" fontId="0" fillId="0" borderId="0" xfId="0" applyNumberFormat="1"/>
    <xf numFmtId="1" fontId="9" fillId="0" borderId="1" xfId="0" applyNumberFormat="1" applyFont="1" applyFill="1" applyBorder="1" applyAlignment="1">
      <alignment horizontal="center" wrapText="1"/>
    </xf>
    <xf numFmtId="0" fontId="0" fillId="0" borderId="0" xfId="0"/>
    <xf numFmtId="0" fontId="7" fillId="0" borderId="2" xfId="0" applyFont="1" applyBorder="1" applyAlignment="1">
      <alignment horizontal="center" vertical="center"/>
    </xf>
    <xf numFmtId="0" fontId="9" fillId="0" borderId="0" xfId="0" applyFont="1" applyAlignment="1">
      <alignment wrapText="1"/>
    </xf>
    <xf numFmtId="0" fontId="13" fillId="0" borderId="0" xfId="0" applyFont="1"/>
    <xf numFmtId="0" fontId="14" fillId="0" borderId="0" xfId="0" applyFont="1"/>
    <xf numFmtId="0" fontId="1" fillId="0" borderId="0" xfId="0" applyFont="1"/>
    <xf numFmtId="0" fontId="4" fillId="0" borderId="3" xfId="0" applyFont="1" applyBorder="1" applyAlignment="1">
      <alignment horizontal="center" vertical="center" wrapText="1"/>
    </xf>
    <xf numFmtId="0" fontId="1" fillId="0" borderId="1" xfId="0" applyFont="1" applyBorder="1"/>
    <xf numFmtId="3" fontId="0" fillId="0" borderId="0" xfId="0" applyNumberFormat="1" applyAlignment="1">
      <alignment horizontal="center"/>
    </xf>
    <xf numFmtId="3" fontId="11" fillId="0" borderId="0" xfId="0" applyNumberFormat="1" applyFont="1" applyAlignment="1">
      <alignment horizontal="right" vertical="center"/>
    </xf>
    <xf numFmtId="0" fontId="10" fillId="0" borderId="2" xfId="0" applyFont="1" applyBorder="1" applyAlignment="1">
      <alignment horizontal="center"/>
    </xf>
    <xf numFmtId="3" fontId="15" fillId="0" borderId="0" xfId="0" applyNumberFormat="1" applyFont="1"/>
    <xf numFmtId="0" fontId="0" fillId="0" borderId="0" xfId="0"/>
    <xf numFmtId="164" fontId="7" fillId="0" borderId="0" xfId="0" applyNumberFormat="1" applyFont="1" applyFill="1" applyAlignment="1">
      <alignment horizontal="center" vertical="center"/>
    </xf>
    <xf numFmtId="164" fontId="7" fillId="0"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3" fillId="0" borderId="5" xfId="0" applyFont="1" applyFill="1" applyBorder="1" applyAlignment="1">
      <alignment vertical="top" wrapText="1"/>
    </xf>
    <xf numFmtId="0" fontId="0" fillId="0" borderId="0" xfId="0" quotePrefix="1"/>
    <xf numFmtId="0" fontId="3" fillId="0" borderId="3" xfId="0" applyFont="1" applyBorder="1" applyAlignment="1">
      <alignment horizontal="center" vertical="center" wrapText="1"/>
    </xf>
    <xf numFmtId="3" fontId="3" fillId="0" borderId="3" xfId="0" applyNumberFormat="1" applyFont="1" applyBorder="1" applyAlignment="1">
      <alignment horizontal="center" vertical="center" wrapText="1"/>
    </xf>
    <xf numFmtId="0" fontId="0" fillId="0" borderId="0" xfId="0" applyAlignment="1"/>
    <xf numFmtId="0" fontId="1" fillId="0" borderId="0" xfId="0" applyFont="1" applyAlignment="1">
      <alignment horizontal="center" wrapText="1"/>
    </xf>
    <xf numFmtId="0" fontId="14" fillId="0" borderId="0" xfId="0" applyFont="1" applyBorder="1"/>
    <xf numFmtId="0" fontId="10" fillId="0" borderId="1" xfId="0" applyFont="1" applyBorder="1" applyAlignment="1">
      <alignment horizontal="center" vertical="top" wrapText="1"/>
    </xf>
    <xf numFmtId="0" fontId="17" fillId="0" borderId="0" xfId="0" applyFont="1"/>
    <xf numFmtId="0" fontId="0" fillId="0" borderId="0" xfId="0"/>
    <xf numFmtId="3" fontId="3" fillId="0" borderId="3" xfId="0" applyNumberFormat="1" applyFont="1" applyFill="1" applyBorder="1" applyAlignment="1">
      <alignment horizontal="center" vertical="center" wrapText="1"/>
    </xf>
    <xf numFmtId="0" fontId="18" fillId="0" borderId="0" xfId="0" applyFont="1" applyBorder="1" applyAlignment="1">
      <alignment horizontal="center" vertical="top" wrapText="1"/>
    </xf>
    <xf numFmtId="0" fontId="19" fillId="0" borderId="0" xfId="0" applyFont="1" applyBorder="1" applyAlignment="1">
      <alignment horizontal="center" vertical="top" wrapText="1"/>
    </xf>
    <xf numFmtId="164" fontId="13" fillId="0" borderId="0" xfId="0" applyNumberFormat="1" applyFont="1" applyFill="1" applyBorder="1" applyAlignment="1">
      <alignment horizontal="center"/>
    </xf>
    <xf numFmtId="164" fontId="14" fillId="0" borderId="0" xfId="0" applyNumberFormat="1" applyFont="1" applyBorder="1" applyAlignment="1">
      <alignment horizontal="center"/>
    </xf>
    <xf numFmtId="0" fontId="14" fillId="0" borderId="0" xfId="0" applyFont="1" applyAlignment="1">
      <alignment horizontal="center"/>
    </xf>
    <xf numFmtId="0" fontId="14" fillId="0" borderId="0" xfId="0" applyFont="1" applyAlignment="1">
      <alignment horizontal="left"/>
    </xf>
    <xf numFmtId="3" fontId="14" fillId="0" borderId="0" xfId="0" applyNumberFormat="1" applyFont="1" applyAlignment="1">
      <alignment horizontal="center"/>
    </xf>
    <xf numFmtId="3" fontId="14" fillId="0" borderId="0" xfId="0" applyNumberFormat="1" applyFont="1" applyFill="1" applyAlignment="1">
      <alignment horizontal="center"/>
    </xf>
    <xf numFmtId="0" fontId="8" fillId="0" borderId="0" xfId="0" applyFont="1"/>
    <xf numFmtId="0" fontId="0" fillId="0" borderId="0" xfId="0"/>
    <xf numFmtId="3" fontId="11" fillId="0" borderId="0" xfId="0" applyNumberFormat="1" applyFont="1" applyAlignment="1">
      <alignment horizontal="right" vertical="center"/>
    </xf>
    <xf numFmtId="0" fontId="0" fillId="0" borderId="0" xfId="0" applyAlignment="1">
      <alignment horizontal="right"/>
    </xf>
    <xf numFmtId="0" fontId="1" fillId="0" borderId="0" xfId="0" applyFont="1"/>
    <xf numFmtId="0" fontId="0" fillId="0" borderId="0" xfId="0" applyFont="1"/>
    <xf numFmtId="3" fontId="11" fillId="0" borderId="0" xfId="0" applyNumberFormat="1" applyFont="1" applyFill="1" applyBorder="1" applyAlignment="1">
      <alignment horizontal="center" vertical="center" wrapText="1"/>
    </xf>
    <xf numFmtId="1" fontId="0" fillId="0" borderId="0" xfId="2" applyNumberFormat="1" applyFont="1"/>
    <xf numFmtId="0" fontId="10" fillId="0" borderId="0" xfId="0" applyFont="1" applyFill="1" applyBorder="1" applyAlignment="1">
      <alignment horizontal="center"/>
    </xf>
    <xf numFmtId="0" fontId="10" fillId="0" borderId="2" xfId="0" applyFont="1" applyBorder="1" applyAlignment="1">
      <alignment horizontal="center"/>
    </xf>
    <xf numFmtId="9" fontId="0" fillId="0" borderId="0" xfId="3" applyFont="1" applyBorder="1"/>
    <xf numFmtId="0" fontId="13" fillId="0" borderId="1" xfId="0" applyFont="1" applyBorder="1"/>
    <xf numFmtId="0" fontId="18" fillId="0" borderId="1" xfId="0" applyFont="1" applyBorder="1" applyAlignment="1">
      <alignment horizontal="center" wrapText="1"/>
    </xf>
    <xf numFmtId="0" fontId="18" fillId="0" borderId="1" xfId="0" applyFont="1" applyBorder="1" applyAlignment="1">
      <alignment horizontal="center"/>
    </xf>
    <xf numFmtId="0" fontId="13" fillId="0" borderId="0" xfId="0" applyFont="1" applyAlignment="1">
      <alignment horizontal="center"/>
    </xf>
    <xf numFmtId="2" fontId="13" fillId="0" borderId="0" xfId="0" applyNumberFormat="1" applyFont="1" applyFill="1" applyAlignment="1">
      <alignment horizontal="center"/>
    </xf>
    <xf numFmtId="0" fontId="13" fillId="0" borderId="1" xfId="0" applyFont="1" applyBorder="1" applyAlignment="1">
      <alignment horizontal="center"/>
    </xf>
    <xf numFmtId="2" fontId="13" fillId="0" borderId="1" xfId="0" applyNumberFormat="1" applyFont="1" applyFill="1" applyBorder="1" applyAlignment="1">
      <alignment horizontal="center"/>
    </xf>
    <xf numFmtId="0" fontId="20" fillId="0" borderId="0" xfId="0" applyFont="1" applyAlignment="1">
      <alignment vertical="center"/>
    </xf>
    <xf numFmtId="0" fontId="20" fillId="0" borderId="1" xfId="0" applyFont="1" applyBorder="1"/>
    <xf numFmtId="0" fontId="14" fillId="0" borderId="0" xfId="0" applyFont="1" applyAlignment="1">
      <alignment wrapText="1"/>
    </xf>
    <xf numFmtId="0" fontId="20" fillId="0" borderId="0" xfId="0" applyFont="1"/>
    <xf numFmtId="0" fontId="7" fillId="0" borderId="1" xfId="0" applyFont="1" applyBorder="1" applyAlignment="1">
      <alignment horizontal="center" vertical="center" wrapText="1"/>
    </xf>
    <xf numFmtId="0" fontId="10" fillId="0" borderId="2" xfId="0" applyFont="1" applyBorder="1" applyAlignment="1">
      <alignment horizontal="center"/>
    </xf>
    <xf numFmtId="0" fontId="21" fillId="0" borderId="1" xfId="0" applyFont="1" applyBorder="1" applyAlignment="1">
      <alignment horizontal="center" wrapText="1"/>
    </xf>
    <xf numFmtId="0" fontId="19" fillId="0" borderId="1" xfId="0" applyFont="1" applyBorder="1" applyAlignment="1">
      <alignment horizontal="center" wrapText="1"/>
    </xf>
    <xf numFmtId="3" fontId="25" fillId="0" borderId="0" xfId="11" applyNumberFormat="1" applyFont="1" applyAlignment="1">
      <alignment horizontal="center"/>
    </xf>
    <xf numFmtId="0" fontId="17" fillId="0" borderId="0" xfId="0" applyFont="1" applyFill="1"/>
    <xf numFmtId="0" fontId="14" fillId="0" borderId="0" xfId="0" applyFont="1" applyFill="1"/>
    <xf numFmtId="0" fontId="27" fillId="0" borderId="0" xfId="0" applyFont="1" applyAlignment="1">
      <alignment horizontal="left"/>
    </xf>
    <xf numFmtId="0" fontId="28" fillId="0" borderId="0" xfId="0" applyFont="1"/>
    <xf numFmtId="0" fontId="29" fillId="0" borderId="0" xfId="0" applyFont="1"/>
    <xf numFmtId="0" fontId="29" fillId="0" borderId="4" xfId="0" applyFont="1" applyBorder="1"/>
    <xf numFmtId="0" fontId="30" fillId="0" borderId="2" xfId="0" applyFont="1" applyBorder="1" applyAlignment="1">
      <alignment horizontal="center" wrapText="1"/>
    </xf>
    <xf numFmtId="0" fontId="29" fillId="0" borderId="1" xfId="0" applyFont="1" applyBorder="1"/>
    <xf numFmtId="1" fontId="30" fillId="0" borderId="0" xfId="0" applyNumberFormat="1" applyFont="1" applyBorder="1" applyAlignment="1">
      <alignment horizontal="center" wrapText="1"/>
    </xf>
    <xf numFmtId="164" fontId="29" fillId="0" borderId="0" xfId="0" applyNumberFormat="1" applyFont="1" applyAlignment="1">
      <alignment horizontal="center"/>
    </xf>
    <xf numFmtId="1" fontId="30" fillId="0" borderId="0" xfId="0" applyNumberFormat="1" applyFont="1" applyFill="1" applyBorder="1" applyAlignment="1">
      <alignment horizontal="center" wrapText="1"/>
    </xf>
    <xf numFmtId="1" fontId="30" fillId="0" borderId="0" xfId="0" applyNumberFormat="1" applyFont="1" applyBorder="1" applyAlignment="1">
      <alignment horizontal="center"/>
    </xf>
    <xf numFmtId="0" fontId="30" fillId="0" borderId="0" xfId="0" applyFont="1" applyBorder="1" applyAlignment="1">
      <alignment horizontal="center"/>
    </xf>
    <xf numFmtId="1" fontId="30" fillId="0" borderId="0" xfId="0" applyNumberFormat="1" applyFont="1"/>
    <xf numFmtId="0" fontId="30" fillId="0" borderId="0" xfId="0" applyFont="1"/>
    <xf numFmtId="164" fontId="29" fillId="0" borderId="0" xfId="0" applyNumberFormat="1" applyFont="1" applyBorder="1" applyAlignment="1">
      <alignment horizontal="center"/>
    </xf>
    <xf numFmtId="1" fontId="30" fillId="0" borderId="1" xfId="0" applyNumberFormat="1" applyFont="1" applyBorder="1" applyAlignment="1">
      <alignment horizontal="center" wrapText="1"/>
    </xf>
    <xf numFmtId="164" fontId="29" fillId="0" borderId="1" xfId="0" applyNumberFormat="1" applyFont="1" applyBorder="1" applyAlignment="1">
      <alignment horizontal="center"/>
    </xf>
    <xf numFmtId="166" fontId="9" fillId="0" borderId="0" xfId="0" applyNumberFormat="1" applyFont="1" applyAlignment="1">
      <alignment horizontal="center" wrapText="1"/>
    </xf>
    <xf numFmtId="166" fontId="9" fillId="0" borderId="0" xfId="0" applyNumberFormat="1" applyFont="1" applyAlignment="1">
      <alignment horizontal="center"/>
    </xf>
    <xf numFmtId="166" fontId="9" fillId="0" borderId="1" xfId="0" applyNumberFormat="1" applyFont="1" applyBorder="1" applyAlignment="1">
      <alignment horizontal="center" wrapText="1"/>
    </xf>
    <xf numFmtId="166" fontId="9" fillId="0" borderId="1" xfId="0" applyNumberFormat="1" applyFont="1" applyBorder="1" applyAlignment="1">
      <alignment horizontal="center"/>
    </xf>
    <xf numFmtId="0" fontId="10" fillId="0" borderId="4" xfId="0" applyFont="1" applyBorder="1" applyAlignment="1">
      <alignment horizontal="center"/>
    </xf>
    <xf numFmtId="0" fontId="9" fillId="0" borderId="0" xfId="0" applyFont="1" applyAlignment="1"/>
    <xf numFmtId="2" fontId="9" fillId="0" borderId="0" xfId="0" applyNumberFormat="1" applyFont="1" applyAlignment="1">
      <alignment horizontal="center"/>
    </xf>
    <xf numFmtId="0" fontId="9" fillId="0" borderId="0" xfId="0" applyFont="1" applyFill="1" applyBorder="1"/>
    <xf numFmtId="3" fontId="9" fillId="0" borderId="0" xfId="0" applyNumberFormat="1" applyFont="1" applyAlignment="1">
      <alignment horizontal="center"/>
    </xf>
    <xf numFmtId="3" fontId="9" fillId="0" borderId="1" xfId="0" applyNumberFormat="1" applyFont="1" applyBorder="1" applyAlignment="1">
      <alignment horizontal="center"/>
    </xf>
    <xf numFmtId="0" fontId="9" fillId="0" borderId="0" xfId="0" applyFont="1" applyFill="1" applyAlignment="1">
      <alignment horizontal="center"/>
    </xf>
    <xf numFmtId="3" fontId="9" fillId="0" borderId="0" xfId="0" applyNumberFormat="1" applyFont="1" applyFill="1" applyAlignment="1">
      <alignment horizontal="center"/>
    </xf>
    <xf numFmtId="0" fontId="31" fillId="0" borderId="0" xfId="0" applyFont="1" applyFill="1" applyBorder="1"/>
    <xf numFmtId="0" fontId="31" fillId="0" borderId="0" xfId="0" applyFont="1" applyFill="1" applyBorder="1" applyAlignment="1"/>
    <xf numFmtId="0" fontId="16" fillId="0" borderId="0" xfId="0" applyFont="1" applyAlignment="1">
      <alignment horizont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9" fillId="0" borderId="2" xfId="0" applyFont="1" applyBorder="1" applyAlignment="1">
      <alignment horizontal="center" wrapText="1"/>
    </xf>
    <xf numFmtId="0" fontId="9" fillId="0" borderId="4" xfId="0" applyFont="1" applyBorder="1" applyAlignment="1">
      <alignment horizontal="center" wrapText="1"/>
    </xf>
    <xf numFmtId="0" fontId="9" fillId="0" borderId="1" xfId="0" applyFont="1" applyBorder="1" applyAlignment="1">
      <alignment horizontal="center" wrapText="1"/>
    </xf>
    <xf numFmtId="0" fontId="30" fillId="0" borderId="2" xfId="0" applyFont="1" applyBorder="1" applyAlignment="1">
      <alignment horizontal="center" wrapText="1"/>
    </xf>
    <xf numFmtId="0" fontId="10" fillId="0" borderId="4" xfId="0" applyFont="1" applyBorder="1" applyAlignment="1">
      <alignment horizontal="center" wrapText="1"/>
    </xf>
    <xf numFmtId="0" fontId="10" fillId="0" borderId="1" xfId="0" applyFont="1" applyBorder="1" applyAlignment="1">
      <alignment horizontal="center" wrapText="1"/>
    </xf>
    <xf numFmtId="0" fontId="10" fillId="0" borderId="2" xfId="0" applyFont="1" applyBorder="1" applyAlignment="1">
      <alignment horizontal="center"/>
    </xf>
    <xf numFmtId="0" fontId="10" fillId="0" borderId="2" xfId="0" applyFont="1" applyBorder="1" applyAlignment="1">
      <alignment horizontal="center" vertical="top" wrapText="1"/>
    </xf>
    <xf numFmtId="0" fontId="8" fillId="0" borderId="0" xfId="0" applyFont="1" applyFill="1" applyAlignment="1">
      <alignment horizontal="left" vertical="center" wrapText="1"/>
    </xf>
    <xf numFmtId="0" fontId="1" fillId="0" borderId="2" xfId="0" applyFont="1" applyBorder="1" applyAlignment="1">
      <alignment horizontal="center"/>
    </xf>
    <xf numFmtId="0" fontId="0" fillId="0" borderId="0" xfId="0" applyFill="1" applyAlignment="1">
      <alignment horizontal="center" wrapText="1"/>
    </xf>
    <xf numFmtId="0" fontId="1" fillId="0" borderId="0" xfId="0" applyFont="1" applyAlignment="1">
      <alignment horizontal="center" wrapText="1"/>
    </xf>
  </cellXfs>
  <cellStyles count="14">
    <cellStyle name="Comma" xfId="2" builtinId="3"/>
    <cellStyle name="Date" xfId="6" xr:uid="{912E8702-7650-4067-AB0B-AFEEE54E80AE}"/>
    <cellStyle name="En-tête 1" xfId="7" xr:uid="{F9302E40-97D5-4341-8F89-BD214CC2029F}"/>
    <cellStyle name="En-tête 2" xfId="8" xr:uid="{30B77460-593A-4AA6-B91C-C5B0ED049FF2}"/>
    <cellStyle name="Financier0" xfId="9" xr:uid="{6A56D64C-CCC9-4C68-95E8-A1BC75D40133}"/>
    <cellStyle name="Hyperlink" xfId="1" builtinId="8"/>
    <cellStyle name="Monétaire0" xfId="10" xr:uid="{CA54BF1C-7AAC-4E92-9355-9EC5D6F3E7C2}"/>
    <cellStyle name="Normal" xfId="0" builtinId="0"/>
    <cellStyle name="Normal 2" xfId="4" xr:uid="{8895F655-FF08-4C92-8E3B-FE1E83E106F0}"/>
    <cellStyle name="Normal 3" xfId="5" xr:uid="{61DFE0BC-80A9-4F86-AAC5-4432233EE336}"/>
    <cellStyle name="Normal_TabAnnexeB" xfId="11" xr:uid="{708061AA-6698-4870-AF8F-855171B1299C}"/>
    <cellStyle name="Percent" xfId="3" builtinId="5"/>
    <cellStyle name="style_col_headings" xfId="12" xr:uid="{754C0CB2-A0D9-4ED7-9B37-EA85D4B8E1D6}"/>
    <cellStyle name="Virgule fixe" xfId="13" xr:uid="{7D6C3136-CB81-40EB-B417-C90ECA0497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67661135783632"/>
          <c:y val="3.8473035698123943E-2"/>
          <c:w val="0.6859625193483746"/>
          <c:h val="0.87314146076568011"/>
        </c:manualLayout>
      </c:layout>
      <c:scatterChart>
        <c:scatterStyle val="smoothMarker"/>
        <c:varyColors val="0"/>
        <c:ser>
          <c:idx val="0"/>
          <c:order val="0"/>
          <c:tx>
            <c:strRef>
              <c:f>'F1'!$C$25</c:f>
              <c:strCache>
                <c:ptCount val="1"/>
                <c:pt idx="0">
                  <c:v>IRS (Tax Household Sample)</c:v>
                </c:pt>
              </c:strCache>
            </c:strRef>
          </c:tx>
          <c:spPr>
            <a:ln w="28575" cap="rnd">
              <a:solidFill>
                <a:schemeClr val="tx1"/>
              </a:solidFill>
              <a:round/>
            </a:ln>
            <a:effectLst/>
          </c:spPr>
          <c:marker>
            <c:symbol val="none"/>
          </c:marker>
          <c:xVal>
            <c:numRef>
              <c:f>'F1'!$A$26:$A$37</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'F1'!$C$26:$C$37</c:f>
              <c:numCache>
                <c:formatCode>#,##0.0</c:formatCode>
                <c:ptCount val="12"/>
                <c:pt idx="0">
                  <c:v>112.930453</c:v>
                </c:pt>
                <c:pt idx="1">
                  <c:v>113.985229</c:v>
                </c:pt>
                <c:pt idx="2">
                  <c:v>114.961933</c:v>
                </c:pt>
                <c:pt idx="3">
                  <c:v>115.07042</c:v>
                </c:pt>
                <c:pt idx="4">
                  <c:v>116.008769</c:v>
                </c:pt>
                <c:pt idx="5">
                  <c:v>116.830393</c:v>
                </c:pt>
                <c:pt idx="6">
                  <c:v>117.81721</c:v>
                </c:pt>
                <c:pt idx="7">
                  <c:v>119.404008</c:v>
                </c:pt>
                <c:pt idx="8">
                  <c:v>120.24320299999999</c:v>
                </c:pt>
                <c:pt idx="9">
                  <c:v>121.083522</c:v>
                </c:pt>
                <c:pt idx="10">
                  <c:v>122.34764199999999</c:v>
                </c:pt>
                <c:pt idx="11">
                  <c:v>123.92958400000001</c:v>
                </c:pt>
              </c:numCache>
            </c:numRef>
          </c:yVal>
          <c:smooth val="1"/>
          <c:extLst>
            <c:ext xmlns:c16="http://schemas.microsoft.com/office/drawing/2014/chart" uri="{C3380CC4-5D6E-409C-BE32-E72D297353CC}">
              <c16:uniqueId val="{00000000-A179-4797-A8DC-E9EFB1D0B1BE}"/>
            </c:ext>
          </c:extLst>
        </c:ser>
        <c:ser>
          <c:idx val="1"/>
          <c:order val="1"/>
          <c:tx>
            <c:strRef>
              <c:f>'F1'!$D$25</c:f>
              <c:strCache>
                <c:ptCount val="1"/>
                <c:pt idx="0">
                  <c:v>ACS</c:v>
                </c:pt>
              </c:strCache>
            </c:strRef>
          </c:tx>
          <c:spPr>
            <a:ln w="28575" cap="rnd">
              <a:solidFill>
                <a:schemeClr val="tx1">
                  <a:lumMod val="50000"/>
                  <a:lumOff val="50000"/>
                </a:schemeClr>
              </a:solidFill>
              <a:prstDash val="sysDash"/>
              <a:round/>
            </a:ln>
            <a:effectLst/>
          </c:spPr>
          <c:marker>
            <c:symbol val="none"/>
          </c:marker>
          <c:xVal>
            <c:numRef>
              <c:f>'F1'!$A$26:$A$37</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'F1'!$D$26:$D$37</c:f>
              <c:numCache>
                <c:formatCode>#,##0.0</c:formatCode>
                <c:ptCount val="12"/>
                <c:pt idx="0">
                  <c:v>112.37619199999999</c:v>
                </c:pt>
                <c:pt idx="1">
                  <c:v>113.098618</c:v>
                </c:pt>
                <c:pt idx="2">
                  <c:v>113.615095</c:v>
                </c:pt>
                <c:pt idx="3">
                  <c:v>114.565337</c:v>
                </c:pt>
                <c:pt idx="4">
                  <c:v>114.990599</c:v>
                </c:pt>
                <c:pt idx="5">
                  <c:v>115.96839</c:v>
                </c:pt>
                <c:pt idx="6">
                  <c:v>116.287544</c:v>
                </c:pt>
                <c:pt idx="7">
                  <c:v>117.25561900000001</c:v>
                </c:pt>
                <c:pt idx="8">
                  <c:v>118.204832</c:v>
                </c:pt>
                <c:pt idx="9">
                  <c:v>118.856638</c:v>
                </c:pt>
                <c:pt idx="10">
                  <c:v>120.059043</c:v>
                </c:pt>
                <c:pt idx="11">
                  <c:v>121.51728999999999</c:v>
                </c:pt>
              </c:numCache>
            </c:numRef>
          </c:yVal>
          <c:smooth val="1"/>
          <c:extLst>
            <c:ext xmlns:c16="http://schemas.microsoft.com/office/drawing/2014/chart" uri="{C3380CC4-5D6E-409C-BE32-E72D297353CC}">
              <c16:uniqueId val="{00000001-A179-4797-A8DC-E9EFB1D0B1BE}"/>
            </c:ext>
          </c:extLst>
        </c:ser>
        <c:ser>
          <c:idx val="2"/>
          <c:order val="2"/>
          <c:tx>
            <c:strRef>
              <c:f>'F1'!$E$25</c:f>
              <c:strCache>
                <c:ptCount val="1"/>
                <c:pt idx="0">
                  <c:v>CPS</c:v>
                </c:pt>
              </c:strCache>
            </c:strRef>
          </c:tx>
          <c:spPr>
            <a:ln w="28575" cap="rnd">
              <a:solidFill>
                <a:schemeClr val="accent3"/>
              </a:solidFill>
              <a:round/>
            </a:ln>
            <a:effectLst/>
          </c:spPr>
          <c:marker>
            <c:symbol val="none"/>
          </c:marker>
          <c:xVal>
            <c:numRef>
              <c:f>'F1'!$A$26:$A$29</c:f>
              <c:numCache>
                <c:formatCode>General</c:formatCode>
                <c:ptCount val="4"/>
                <c:pt idx="0">
                  <c:v>2007</c:v>
                </c:pt>
                <c:pt idx="1">
                  <c:v>2008</c:v>
                </c:pt>
                <c:pt idx="2">
                  <c:v>2009</c:v>
                </c:pt>
                <c:pt idx="3">
                  <c:v>2010</c:v>
                </c:pt>
              </c:numCache>
            </c:numRef>
          </c:xVal>
          <c:yVal>
            <c:numRef>
              <c:f>'F1'!$E$26:$E$29</c:f>
              <c:numCache>
                <c:formatCode>#,##0.0</c:formatCode>
                <c:ptCount val="4"/>
                <c:pt idx="0">
                  <c:v>116.783</c:v>
                </c:pt>
                <c:pt idx="1">
                  <c:v>117.181</c:v>
                </c:pt>
                <c:pt idx="2">
                  <c:v>117.538</c:v>
                </c:pt>
                <c:pt idx="3">
                  <c:v>118.682</c:v>
                </c:pt>
              </c:numCache>
            </c:numRef>
          </c:yVal>
          <c:smooth val="1"/>
          <c:extLst>
            <c:ext xmlns:c16="http://schemas.microsoft.com/office/drawing/2014/chart" uri="{C3380CC4-5D6E-409C-BE32-E72D297353CC}">
              <c16:uniqueId val="{00000002-A179-4797-A8DC-E9EFB1D0B1BE}"/>
            </c:ext>
          </c:extLst>
        </c:ser>
        <c:ser>
          <c:idx val="3"/>
          <c:order val="3"/>
          <c:tx>
            <c:strRef>
              <c:f>'F1'!$F$25</c:f>
              <c:strCache>
                <c:ptCount val="1"/>
                <c:pt idx="0">
                  <c:v>CPS</c:v>
                </c:pt>
              </c:strCache>
            </c:strRef>
          </c:tx>
          <c:spPr>
            <a:ln w="28575" cap="rnd">
              <a:solidFill>
                <a:schemeClr val="accent3"/>
              </a:solidFill>
              <a:round/>
            </a:ln>
            <a:effectLst/>
          </c:spPr>
          <c:marker>
            <c:symbol val="none"/>
          </c:marker>
          <c:xVal>
            <c:numRef>
              <c:f>'F1'!$A$29:$A$37</c:f>
              <c:numCache>
                <c:formatCode>General</c:formatCode>
                <c:ptCount val="9"/>
                <c:pt idx="0">
                  <c:v>2010</c:v>
                </c:pt>
                <c:pt idx="1">
                  <c:v>2011</c:v>
                </c:pt>
                <c:pt idx="2">
                  <c:v>2012</c:v>
                </c:pt>
                <c:pt idx="3">
                  <c:v>2013</c:v>
                </c:pt>
                <c:pt idx="4">
                  <c:v>2014</c:v>
                </c:pt>
                <c:pt idx="5">
                  <c:v>2015</c:v>
                </c:pt>
                <c:pt idx="6">
                  <c:v>2016</c:v>
                </c:pt>
                <c:pt idx="7">
                  <c:v>2017</c:v>
                </c:pt>
                <c:pt idx="8">
                  <c:v>2018</c:v>
                </c:pt>
              </c:numCache>
            </c:numRef>
          </c:xVal>
          <c:yVal>
            <c:numRef>
              <c:f>'F1'!$F$29:$F$37</c:f>
              <c:numCache>
                <c:formatCode>#,##0.0</c:formatCode>
                <c:ptCount val="9"/>
                <c:pt idx="0">
                  <c:v>119.92700000000001</c:v>
                </c:pt>
                <c:pt idx="1">
                  <c:v>121.084</c:v>
                </c:pt>
                <c:pt idx="2">
                  <c:v>122.459</c:v>
                </c:pt>
                <c:pt idx="3">
                  <c:v>123.931</c:v>
                </c:pt>
                <c:pt idx="4">
                  <c:v>124.587</c:v>
                </c:pt>
                <c:pt idx="5">
                  <c:v>125.819</c:v>
                </c:pt>
                <c:pt idx="6">
                  <c:v>126.224</c:v>
                </c:pt>
                <c:pt idx="7">
                  <c:v>127.669</c:v>
                </c:pt>
                <c:pt idx="8">
                  <c:v>128.57900000000001</c:v>
                </c:pt>
              </c:numCache>
            </c:numRef>
          </c:yVal>
          <c:smooth val="1"/>
          <c:extLst>
            <c:ext xmlns:c16="http://schemas.microsoft.com/office/drawing/2014/chart" uri="{C3380CC4-5D6E-409C-BE32-E72D297353CC}">
              <c16:uniqueId val="{00000003-A179-4797-A8DC-E9EFB1D0B1BE}"/>
            </c:ext>
          </c:extLst>
        </c:ser>
        <c:ser>
          <c:idx val="4"/>
          <c:order val="4"/>
          <c:tx>
            <c:v>tax units</c:v>
          </c:tx>
          <c:spPr>
            <a:ln w="28575" cap="rnd">
              <a:solidFill>
                <a:schemeClr val="tx1"/>
              </a:solidFill>
              <a:prstDash val="sysDot"/>
              <a:round/>
            </a:ln>
            <a:effectLst/>
          </c:spPr>
          <c:marker>
            <c:symbol val="none"/>
          </c:marker>
          <c:xVal>
            <c:numRef>
              <c:f>'F1'!$A$26:$A$37</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'F1'!$B$26:$B$37</c:f>
              <c:numCache>
                <c:formatCode>#,##0.0</c:formatCode>
                <c:ptCount val="12"/>
                <c:pt idx="0">
                  <c:v>149.875</c:v>
                </c:pt>
                <c:pt idx="1">
                  <c:v>152.46199999999999</c:v>
                </c:pt>
                <c:pt idx="2">
                  <c:v>153.54300000000001</c:v>
                </c:pt>
                <c:pt idx="3">
                  <c:v>156.167</c:v>
                </c:pt>
                <c:pt idx="4">
                  <c:v>158.36699999999999</c:v>
                </c:pt>
                <c:pt idx="5">
                  <c:v>160.68100000000001</c:v>
                </c:pt>
                <c:pt idx="6">
                  <c:v>162.99799999999999</c:v>
                </c:pt>
                <c:pt idx="7">
                  <c:v>165.03299999999999</c:v>
                </c:pt>
                <c:pt idx="8">
                  <c:v>167.31399999999999</c:v>
                </c:pt>
                <c:pt idx="9">
                  <c:v>169.64500000000001</c:v>
                </c:pt>
                <c:pt idx="10">
                  <c:v>170.53100000000001</c:v>
                </c:pt>
                <c:pt idx="11">
                  <c:v>172.90700000000001</c:v>
                </c:pt>
              </c:numCache>
            </c:numRef>
          </c:yVal>
          <c:smooth val="1"/>
          <c:extLst>
            <c:ext xmlns:c16="http://schemas.microsoft.com/office/drawing/2014/chart" uri="{C3380CC4-5D6E-409C-BE32-E72D297353CC}">
              <c16:uniqueId val="{00000000-519A-47B7-BE7A-05A863A99B36}"/>
            </c:ext>
          </c:extLst>
        </c:ser>
        <c:dLbls>
          <c:showLegendKey val="0"/>
          <c:showVal val="0"/>
          <c:showCatName val="0"/>
          <c:showSerName val="0"/>
          <c:showPercent val="0"/>
          <c:showBubbleSize val="0"/>
        </c:dLbls>
        <c:axId val="2111013920"/>
        <c:axId val="2111002272"/>
      </c:scatterChart>
      <c:valAx>
        <c:axId val="2111013920"/>
        <c:scaling>
          <c:orientation val="minMax"/>
          <c:max val="2019"/>
          <c:min val="2007"/>
        </c:scaling>
        <c:delete val="0"/>
        <c:axPos val="b"/>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crossAx val="2111002272"/>
        <c:crosses val="autoZero"/>
        <c:crossBetween val="midCat"/>
        <c:minorUnit val="1"/>
      </c:valAx>
      <c:valAx>
        <c:axId val="2111002272"/>
        <c:scaling>
          <c:orientation val="minMax"/>
          <c:max val="180"/>
          <c:min val="100"/>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a:solidFill>
                      <a:schemeClr val="tx1">
                        <a:lumMod val="75000"/>
                        <a:lumOff val="25000"/>
                      </a:schemeClr>
                    </a:solidFill>
                  </a:rPr>
                  <a:t>Millions of Households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crossAx val="2111013920"/>
        <c:crosses val="autoZero"/>
        <c:crossBetween val="midCat"/>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90552715998219"/>
          <c:y val="3.6658625264237986E-2"/>
          <c:w val="0.78303513462686325"/>
          <c:h val="0.89591451894772312"/>
        </c:manualLayout>
      </c:layout>
      <c:scatterChart>
        <c:scatterStyle val="lineMarker"/>
        <c:varyColors val="0"/>
        <c:ser>
          <c:idx val="4"/>
          <c:order val="0"/>
          <c:tx>
            <c:v>pre-tax 0-17</c:v>
          </c:tx>
          <c:spPr>
            <a:ln w="28575" cap="rnd">
              <a:solidFill>
                <a:srgbClr val="C00000"/>
              </a:solidFill>
              <a:prstDash val="sysDash"/>
              <a:round/>
            </a:ln>
            <a:effectLst/>
          </c:spPr>
          <c:marker>
            <c:symbol val="none"/>
          </c:marker>
          <c:xVal>
            <c:numRef>
              <c:f>'A3'!$A$27:$A$38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'A3'!$B$27:$B$38</c:f>
              <c:numCache>
                <c:formatCode>0.0</c:formatCode>
                <c:ptCount val="12"/>
                <c:pt idx="0">
                  <c:v>18.044301090000001</c:v>
                </c:pt>
                <c:pt idx="1">
                  <c:v>18.86163934</c:v>
                </c:pt>
                <c:pt idx="2">
                  <c:v>20.286176780000002</c:v>
                </c:pt>
                <c:pt idx="3">
                  <c:v>20.62362787</c:v>
                </c:pt>
                <c:pt idx="4">
                  <c:v>21.16886044</c:v>
                </c:pt>
                <c:pt idx="5">
                  <c:v>20.924652390000002</c:v>
                </c:pt>
                <c:pt idx="6">
                  <c:v>20.786278830000001</c:v>
                </c:pt>
                <c:pt idx="7">
                  <c:v>20.350751940000002</c:v>
                </c:pt>
                <c:pt idx="8">
                  <c:v>19.18508812</c:v>
                </c:pt>
                <c:pt idx="9">
                  <c:v>18.251430839999998</c:v>
                </c:pt>
                <c:pt idx="10">
                  <c:v>18.0076517</c:v>
                </c:pt>
                <c:pt idx="11">
                  <c:v>17.000707009999999</c:v>
                </c:pt>
              </c:numCache>
            </c:numRef>
          </c:yVal>
          <c:smooth val="0"/>
          <c:extLst>
            <c:ext xmlns:c16="http://schemas.microsoft.com/office/drawing/2014/chart" uri="{C3380CC4-5D6E-409C-BE32-E72D297353CC}">
              <c16:uniqueId val="{00000000-194A-4FBD-A00B-8029D417DCE5}"/>
            </c:ext>
          </c:extLst>
        </c:ser>
        <c:ser>
          <c:idx val="5"/>
          <c:order val="1"/>
          <c:tx>
            <c:v>pre-tax 18-64</c:v>
          </c:tx>
          <c:spPr>
            <a:ln w="28575" cap="rnd">
              <a:solidFill>
                <a:schemeClr val="accent6"/>
              </a:solidFill>
              <a:prstDash val="sysDash"/>
              <a:round/>
            </a:ln>
            <a:effectLst/>
          </c:spPr>
          <c:marker>
            <c:symbol val="none"/>
          </c:marker>
          <c:xVal>
            <c:numRef>
              <c:f>'A3'!$A$27:$A$38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'A3'!$C$27:$C$38</c:f>
              <c:numCache>
                <c:formatCode>0.0</c:formatCode>
                <c:ptCount val="12"/>
                <c:pt idx="0">
                  <c:v>12.8154825</c:v>
                </c:pt>
                <c:pt idx="1">
                  <c:v>13.11304633</c:v>
                </c:pt>
                <c:pt idx="2">
                  <c:v>13.71484382</c:v>
                </c:pt>
                <c:pt idx="3">
                  <c:v>13.89614491</c:v>
                </c:pt>
                <c:pt idx="4">
                  <c:v>14.347417309999999</c:v>
                </c:pt>
                <c:pt idx="5">
                  <c:v>14.327914920000001</c:v>
                </c:pt>
                <c:pt idx="6">
                  <c:v>14.081889140000001</c:v>
                </c:pt>
                <c:pt idx="7">
                  <c:v>14.008224350000001</c:v>
                </c:pt>
                <c:pt idx="8">
                  <c:v>13.130657539999998</c:v>
                </c:pt>
                <c:pt idx="9">
                  <c:v>12.670453270000001</c:v>
                </c:pt>
                <c:pt idx="10">
                  <c:v>12.489901230000001</c:v>
                </c:pt>
                <c:pt idx="11">
                  <c:v>11.97388862</c:v>
                </c:pt>
              </c:numCache>
            </c:numRef>
          </c:yVal>
          <c:smooth val="0"/>
          <c:extLst>
            <c:ext xmlns:c16="http://schemas.microsoft.com/office/drawing/2014/chart" uri="{C3380CC4-5D6E-409C-BE32-E72D297353CC}">
              <c16:uniqueId val="{00000001-194A-4FBD-A00B-8029D417DCE5}"/>
            </c:ext>
          </c:extLst>
        </c:ser>
        <c:ser>
          <c:idx val="6"/>
          <c:order val="2"/>
          <c:tx>
            <c:v>pre-tax 65+</c:v>
          </c:tx>
          <c:spPr>
            <a:ln w="28575" cap="rnd">
              <a:solidFill>
                <a:schemeClr val="accent1">
                  <a:lumMod val="75000"/>
                </a:schemeClr>
              </a:solidFill>
              <a:prstDash val="sysDash"/>
              <a:round/>
            </a:ln>
            <a:effectLst/>
          </c:spPr>
          <c:marker>
            <c:symbol val="none"/>
          </c:marker>
          <c:xVal>
            <c:numRef>
              <c:f>'A3'!$A$27:$A$38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'A3'!$D$27:$D$38</c:f>
              <c:numCache>
                <c:formatCode>0.0</c:formatCode>
                <c:ptCount val="12"/>
                <c:pt idx="0">
                  <c:v>9.4233051999999997</c:v>
                </c:pt>
                <c:pt idx="1">
                  <c:v>9.7866142600000003</c:v>
                </c:pt>
                <c:pt idx="2">
                  <c:v>9.1756753100000008</c:v>
                </c:pt>
                <c:pt idx="3">
                  <c:v>9.0210095500000005</c:v>
                </c:pt>
                <c:pt idx="4">
                  <c:v>9.4193494300000005</c:v>
                </c:pt>
                <c:pt idx="5">
                  <c:v>9.3378862900000001</c:v>
                </c:pt>
                <c:pt idx="6">
                  <c:v>9.3525936000000005</c:v>
                </c:pt>
                <c:pt idx="7">
                  <c:v>9.2598936100000007</c:v>
                </c:pt>
                <c:pt idx="8">
                  <c:v>8.83840073</c:v>
                </c:pt>
                <c:pt idx="9">
                  <c:v>8.8998681600000005</c:v>
                </c:pt>
                <c:pt idx="10">
                  <c:v>9.0043715500000001</c:v>
                </c:pt>
                <c:pt idx="11">
                  <c:v>8.8916232100000006</c:v>
                </c:pt>
              </c:numCache>
            </c:numRef>
          </c:yVal>
          <c:smooth val="0"/>
          <c:extLst>
            <c:ext xmlns:c16="http://schemas.microsoft.com/office/drawing/2014/chart" uri="{C3380CC4-5D6E-409C-BE32-E72D297353CC}">
              <c16:uniqueId val="{00000002-194A-4FBD-A00B-8029D417DCE5}"/>
            </c:ext>
          </c:extLst>
        </c:ser>
        <c:ser>
          <c:idx val="3"/>
          <c:order val="3"/>
          <c:tx>
            <c:v>OPM 1</c:v>
          </c:tx>
          <c:spPr>
            <a:ln w="28575" cap="rnd">
              <a:solidFill>
                <a:srgbClr val="C00000"/>
              </a:solidFill>
              <a:prstDash val="sysDot"/>
              <a:round/>
            </a:ln>
            <a:effectLst/>
          </c:spPr>
          <c:marker>
            <c:symbol val="none"/>
          </c:marker>
          <c:xVal>
            <c:numRef>
              <c:f>'A3'!$A$27:$A$38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'A3'!$G$27:$G$38</c:f>
              <c:numCache>
                <c:formatCode>0.0</c:formatCode>
                <c:ptCount val="12"/>
                <c:pt idx="0">
                  <c:v>18</c:v>
                </c:pt>
                <c:pt idx="1">
                  <c:v>19</c:v>
                </c:pt>
                <c:pt idx="2">
                  <c:v>20.7</c:v>
                </c:pt>
                <c:pt idx="3">
                  <c:v>22</c:v>
                </c:pt>
                <c:pt idx="4">
                  <c:v>21.9</c:v>
                </c:pt>
                <c:pt idx="5">
                  <c:v>21.8</c:v>
                </c:pt>
                <c:pt idx="6">
                  <c:v>19.899999999999999</c:v>
                </c:pt>
                <c:pt idx="7">
                  <c:v>21.5</c:v>
                </c:pt>
                <c:pt idx="8">
                  <c:v>21.1</c:v>
                </c:pt>
                <c:pt idx="9">
                  <c:v>19.7</c:v>
                </c:pt>
                <c:pt idx="10">
                  <c:v>18</c:v>
                </c:pt>
                <c:pt idx="11">
                  <c:v>17.5</c:v>
                </c:pt>
              </c:numCache>
            </c:numRef>
          </c:yVal>
          <c:smooth val="0"/>
          <c:extLst>
            <c:ext xmlns:c16="http://schemas.microsoft.com/office/drawing/2014/chart" uri="{C3380CC4-5D6E-409C-BE32-E72D297353CC}">
              <c16:uniqueId val="{00000003-194A-4FBD-A00B-8029D417DCE5}"/>
            </c:ext>
          </c:extLst>
        </c:ser>
        <c:ser>
          <c:idx val="7"/>
          <c:order val="4"/>
          <c:tx>
            <c:v>OPM 2</c:v>
          </c:tx>
          <c:spPr>
            <a:ln w="28575" cap="rnd">
              <a:solidFill>
                <a:schemeClr val="accent6"/>
              </a:solidFill>
              <a:prstDash val="sysDot"/>
              <a:round/>
            </a:ln>
            <a:effectLst/>
          </c:spPr>
          <c:marker>
            <c:symbol val="none"/>
          </c:marker>
          <c:xVal>
            <c:numRef>
              <c:f>'A3'!$A$27:$A$38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'A3'!$H$27:$H$38</c:f>
              <c:numCache>
                <c:formatCode>0.0</c:formatCode>
                <c:ptCount val="12"/>
                <c:pt idx="0">
                  <c:v>10.9</c:v>
                </c:pt>
                <c:pt idx="1">
                  <c:v>11.7</c:v>
                </c:pt>
                <c:pt idx="2">
                  <c:v>12.9</c:v>
                </c:pt>
                <c:pt idx="3">
                  <c:v>13.8</c:v>
                </c:pt>
                <c:pt idx="4">
                  <c:v>13.7</c:v>
                </c:pt>
                <c:pt idx="5">
                  <c:v>13.7</c:v>
                </c:pt>
                <c:pt idx="6">
                  <c:v>13.6</c:v>
                </c:pt>
                <c:pt idx="7">
                  <c:v>13.3</c:v>
                </c:pt>
                <c:pt idx="8">
                  <c:v>13.5</c:v>
                </c:pt>
                <c:pt idx="9">
                  <c:v>12.4</c:v>
                </c:pt>
                <c:pt idx="10">
                  <c:v>11.6</c:v>
                </c:pt>
                <c:pt idx="11">
                  <c:v>11.2</c:v>
                </c:pt>
              </c:numCache>
            </c:numRef>
          </c:yVal>
          <c:smooth val="0"/>
          <c:extLst>
            <c:ext xmlns:c16="http://schemas.microsoft.com/office/drawing/2014/chart" uri="{C3380CC4-5D6E-409C-BE32-E72D297353CC}">
              <c16:uniqueId val="{00000004-194A-4FBD-A00B-8029D417DCE5}"/>
            </c:ext>
          </c:extLst>
        </c:ser>
        <c:ser>
          <c:idx val="8"/>
          <c:order val="5"/>
          <c:tx>
            <c:v>OPM 3</c:v>
          </c:tx>
          <c:spPr>
            <a:ln w="28575" cap="rnd">
              <a:solidFill>
                <a:schemeClr val="accent5"/>
              </a:solidFill>
              <a:prstDash val="sysDot"/>
              <a:round/>
            </a:ln>
            <a:effectLst/>
          </c:spPr>
          <c:marker>
            <c:symbol val="none"/>
          </c:marker>
          <c:xVal>
            <c:numRef>
              <c:f>'A3'!$A$27:$A$38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'A3'!$I$27:$I$38</c:f>
              <c:numCache>
                <c:formatCode>0.0</c:formatCode>
                <c:ptCount val="12"/>
                <c:pt idx="0">
                  <c:v>9.6999999999999993</c:v>
                </c:pt>
                <c:pt idx="1">
                  <c:v>9.6999999999999993</c:v>
                </c:pt>
                <c:pt idx="2">
                  <c:v>8.9</c:v>
                </c:pt>
                <c:pt idx="3">
                  <c:v>8.9</c:v>
                </c:pt>
                <c:pt idx="4">
                  <c:v>8.6999999999999993</c:v>
                </c:pt>
                <c:pt idx="5">
                  <c:v>9.1</c:v>
                </c:pt>
                <c:pt idx="6">
                  <c:v>9.5</c:v>
                </c:pt>
                <c:pt idx="7">
                  <c:v>10.199999999999999</c:v>
                </c:pt>
                <c:pt idx="8">
                  <c:v>10</c:v>
                </c:pt>
                <c:pt idx="9">
                  <c:v>8.8000000000000007</c:v>
                </c:pt>
                <c:pt idx="10">
                  <c:v>9.3000000000000007</c:v>
                </c:pt>
                <c:pt idx="11">
                  <c:v>9.1999999999999993</c:v>
                </c:pt>
              </c:numCache>
            </c:numRef>
          </c:yVal>
          <c:smooth val="0"/>
          <c:extLst>
            <c:ext xmlns:c16="http://schemas.microsoft.com/office/drawing/2014/chart" uri="{C3380CC4-5D6E-409C-BE32-E72D297353CC}">
              <c16:uniqueId val="{00000005-194A-4FBD-A00B-8029D417DCE5}"/>
            </c:ext>
          </c:extLst>
        </c:ser>
        <c:dLbls>
          <c:showLegendKey val="0"/>
          <c:showVal val="0"/>
          <c:showCatName val="0"/>
          <c:showSerName val="0"/>
          <c:showPercent val="0"/>
          <c:showBubbleSize val="0"/>
        </c:dLbls>
        <c:axId val="1758067488"/>
        <c:axId val="1758069568"/>
        <c:extLst/>
      </c:scatterChart>
      <c:valAx>
        <c:axId val="1758067488"/>
        <c:scaling>
          <c:orientation val="minMax"/>
          <c:max val="2019"/>
          <c:min val="2007"/>
        </c:scaling>
        <c:delete val="0"/>
        <c:axPos val="b"/>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58069568"/>
        <c:crosses val="autoZero"/>
        <c:crossBetween val="midCat"/>
        <c:majorUnit val="2"/>
        <c:minorUnit val="1"/>
      </c:valAx>
      <c:valAx>
        <c:axId val="1758069568"/>
        <c:scaling>
          <c:orientation val="minMax"/>
          <c:max val="22"/>
          <c:min val="0"/>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latin typeface="Times New Roman" panose="02020603050405020304" pitchFamily="18" charset="0"/>
                    <a:cs typeface="Times New Roman" panose="02020603050405020304" pitchFamily="18" charset="0"/>
                  </a:rPr>
                  <a:t>Poverty Rate (percent)</a:t>
                </a:r>
              </a:p>
            </c:rich>
          </c:tx>
          <c:layout>
            <c:manualLayout>
              <c:xMode val="edge"/>
              <c:yMode val="edge"/>
              <c:x val="3.1290995409405754E-2"/>
              <c:y val="0.280250081267598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58067488"/>
        <c:crosses val="autoZero"/>
        <c:crossBetween val="midCat"/>
        <c:majorUnit val="4"/>
        <c:minorUnit val="2"/>
      </c:valAx>
      <c:spPr>
        <a:noFill/>
        <a:ln>
          <a:noFill/>
          <a:prstDash val="sysDash"/>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78937007874017"/>
          <c:y val="5.1837332684958326E-2"/>
          <c:w val="0.8376550743657043"/>
          <c:h val="0.75753168621143263"/>
        </c:manualLayout>
      </c:layout>
      <c:scatterChart>
        <c:scatterStyle val="lineMarker"/>
        <c:varyColors val="0"/>
        <c:ser>
          <c:idx val="2"/>
          <c:order val="0"/>
          <c:tx>
            <c:strRef>
              <c:f>'B1'!$B$26</c:f>
              <c:strCache>
                <c:ptCount val="1"/>
                <c:pt idx="0">
                  <c:v>Male</c:v>
                </c:pt>
              </c:strCache>
            </c:strRef>
          </c:tx>
          <c:spPr>
            <a:ln w="31750" cap="rnd">
              <a:solidFill>
                <a:schemeClr val="accent1">
                  <a:lumMod val="75000"/>
                </a:schemeClr>
              </a:solidFill>
              <a:round/>
            </a:ln>
            <a:effectLst/>
          </c:spPr>
          <c:marker>
            <c:symbol val="none"/>
          </c:marker>
          <c:xVal>
            <c:numRef>
              <c:f>'B1'!$A$27:$A$38</c:f>
              <c:numCache>
                <c:formatCode>General</c:formatCode>
                <c:ptCount val="12"/>
                <c:pt idx="0">
                  <c:v>0</c:v>
                </c:pt>
                <c:pt idx="1">
                  <c:v>1</c:v>
                </c:pt>
                <c:pt idx="2">
                  <c:v>2</c:v>
                </c:pt>
                <c:pt idx="3">
                  <c:v>3</c:v>
                </c:pt>
                <c:pt idx="4">
                  <c:v>4</c:v>
                </c:pt>
                <c:pt idx="5">
                  <c:v>5</c:v>
                </c:pt>
                <c:pt idx="6">
                  <c:v>6</c:v>
                </c:pt>
                <c:pt idx="7">
                  <c:v>7</c:v>
                </c:pt>
                <c:pt idx="8">
                  <c:v>8</c:v>
                </c:pt>
                <c:pt idx="9">
                  <c:v>9</c:v>
                </c:pt>
                <c:pt idx="10">
                  <c:v>10</c:v>
                </c:pt>
                <c:pt idx="11">
                  <c:v>11</c:v>
                </c:pt>
              </c:numCache>
            </c:numRef>
          </c:xVal>
          <c:yVal>
            <c:numRef>
              <c:f>'B1'!$B$27:$B$38</c:f>
              <c:numCache>
                <c:formatCode>0.00</c:formatCode>
                <c:ptCount val="12"/>
                <c:pt idx="0">
                  <c:v>1</c:v>
                </c:pt>
                <c:pt idx="1">
                  <c:v>0.56498948742100219</c:v>
                </c:pt>
                <c:pt idx="2">
                  <c:v>0.46057059697399982</c:v>
                </c:pt>
                <c:pt idx="3">
                  <c:v>0.40534949131770009</c:v>
                </c:pt>
                <c:pt idx="4">
                  <c:v>0.3882377743593024</c:v>
                </c:pt>
                <c:pt idx="5">
                  <c:v>0.36497131264438049</c:v>
                </c:pt>
                <c:pt idx="6">
                  <c:v>0.35335022022852586</c:v>
                </c:pt>
                <c:pt idx="7">
                  <c:v>0.33428569096240573</c:v>
                </c:pt>
                <c:pt idx="8">
                  <c:v>0.30658286470365731</c:v>
                </c:pt>
                <c:pt idx="9">
                  <c:v>0.29044654394090935</c:v>
                </c:pt>
                <c:pt idx="10">
                  <c:v>0.27986859350767623</c:v>
                </c:pt>
                <c:pt idx="11">
                  <c:v>0.26330811673633736</c:v>
                </c:pt>
              </c:numCache>
            </c:numRef>
          </c:yVal>
          <c:smooth val="0"/>
          <c:extLst>
            <c:ext xmlns:c16="http://schemas.microsoft.com/office/drawing/2014/chart" uri="{C3380CC4-5D6E-409C-BE32-E72D297353CC}">
              <c16:uniqueId val="{00000002-5ACC-4E12-BD3C-48A0107D48A5}"/>
            </c:ext>
          </c:extLst>
        </c:ser>
        <c:ser>
          <c:idx val="3"/>
          <c:order val="1"/>
          <c:tx>
            <c:strRef>
              <c:f>'B1'!$C$26</c:f>
              <c:strCache>
                <c:ptCount val="1"/>
                <c:pt idx="0">
                  <c:v>Female</c:v>
                </c:pt>
              </c:strCache>
            </c:strRef>
          </c:tx>
          <c:spPr>
            <a:ln w="28575" cap="rnd">
              <a:solidFill>
                <a:srgbClr val="C00000"/>
              </a:solidFill>
              <a:prstDash val="sysDash"/>
              <a:round/>
            </a:ln>
            <a:effectLst/>
          </c:spPr>
          <c:marker>
            <c:symbol val="none"/>
          </c:marker>
          <c:xVal>
            <c:numRef>
              <c:f>'B1'!$A$27:$A$38</c:f>
              <c:numCache>
                <c:formatCode>General</c:formatCode>
                <c:ptCount val="12"/>
                <c:pt idx="0">
                  <c:v>0</c:v>
                </c:pt>
                <c:pt idx="1">
                  <c:v>1</c:v>
                </c:pt>
                <c:pt idx="2">
                  <c:v>2</c:v>
                </c:pt>
                <c:pt idx="3">
                  <c:v>3</c:v>
                </c:pt>
                <c:pt idx="4">
                  <c:v>4</c:v>
                </c:pt>
                <c:pt idx="5">
                  <c:v>5</c:v>
                </c:pt>
                <c:pt idx="6">
                  <c:v>6</c:v>
                </c:pt>
                <c:pt idx="7">
                  <c:v>7</c:v>
                </c:pt>
                <c:pt idx="8">
                  <c:v>8</c:v>
                </c:pt>
                <c:pt idx="9">
                  <c:v>9</c:v>
                </c:pt>
                <c:pt idx="10">
                  <c:v>10</c:v>
                </c:pt>
                <c:pt idx="11">
                  <c:v>11</c:v>
                </c:pt>
              </c:numCache>
            </c:numRef>
          </c:xVal>
          <c:yVal>
            <c:numRef>
              <c:f>'B1'!$C$27:$C$38</c:f>
              <c:numCache>
                <c:formatCode>0.00</c:formatCode>
                <c:ptCount val="12"/>
                <c:pt idx="0">
                  <c:v>1</c:v>
                </c:pt>
                <c:pt idx="1">
                  <c:v>0.5788045862209531</c:v>
                </c:pt>
                <c:pt idx="2">
                  <c:v>0.47246962430596834</c:v>
                </c:pt>
                <c:pt idx="3">
                  <c:v>0.42223029318956479</c:v>
                </c:pt>
                <c:pt idx="4">
                  <c:v>0.4032563941705854</c:v>
                </c:pt>
                <c:pt idx="5">
                  <c:v>0.38034347105727073</c:v>
                </c:pt>
                <c:pt idx="6">
                  <c:v>0.36580096222357689</c:v>
                </c:pt>
                <c:pt idx="7">
                  <c:v>0.3508058159869718</c:v>
                </c:pt>
                <c:pt idx="8">
                  <c:v>0.31869215597001088</c:v>
                </c:pt>
                <c:pt idx="9">
                  <c:v>0.3002216339343558</c:v>
                </c:pt>
                <c:pt idx="10">
                  <c:v>0.28950917041432822</c:v>
                </c:pt>
                <c:pt idx="11">
                  <c:v>0.27025441864123384</c:v>
                </c:pt>
              </c:numCache>
            </c:numRef>
          </c:yVal>
          <c:smooth val="0"/>
          <c:extLst>
            <c:ext xmlns:c16="http://schemas.microsoft.com/office/drawing/2014/chart" uri="{C3380CC4-5D6E-409C-BE32-E72D297353CC}">
              <c16:uniqueId val="{00000003-5ACC-4E12-BD3C-48A0107D48A5}"/>
            </c:ext>
          </c:extLst>
        </c:ser>
        <c:dLbls>
          <c:showLegendKey val="0"/>
          <c:showVal val="0"/>
          <c:showCatName val="0"/>
          <c:showSerName val="0"/>
          <c:showPercent val="0"/>
          <c:showBubbleSize val="0"/>
        </c:dLbls>
        <c:axId val="1758053760"/>
        <c:axId val="1758068320"/>
      </c:scatterChart>
      <c:valAx>
        <c:axId val="1758053760"/>
        <c:scaling>
          <c:orientation val="minMax"/>
          <c:max val="11"/>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Years after start of poverty spell</a:t>
                </a:r>
              </a:p>
            </c:rich>
          </c:tx>
          <c:layout>
            <c:manualLayout>
              <c:xMode val="edge"/>
              <c:yMode val="edge"/>
              <c:x val="0.37382701675909186"/>
              <c:y val="0.8606699459479679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8068320"/>
        <c:crosses val="autoZero"/>
        <c:crossBetween val="midCat"/>
        <c:minorUnit val="1"/>
      </c:valAx>
      <c:valAx>
        <c:axId val="1758068320"/>
        <c:scaling>
          <c:orientation val="minMax"/>
          <c:max val="1"/>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Share remaining in poverty</a:t>
                </a:r>
              </a:p>
            </c:rich>
          </c:tx>
          <c:layout>
            <c:manualLayout>
              <c:xMode val="edge"/>
              <c:yMode val="edge"/>
              <c:x val="9.6195757631463378E-3"/>
              <c:y val="0.225271164144861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758053760"/>
        <c:crosses val="autoZero"/>
        <c:crossBetween val="midCat"/>
        <c:majorUnit val="0.25"/>
      </c:valAx>
      <c:spPr>
        <a:noFill/>
        <a:ln>
          <a:noFill/>
        </a:ln>
        <a:effectLst/>
      </c:spPr>
    </c:plotArea>
    <c:legend>
      <c:legendPos val="b"/>
      <c:layout>
        <c:manualLayout>
          <c:xMode val="edge"/>
          <c:yMode val="edge"/>
          <c:x val="5.8038951356761341E-2"/>
          <c:y val="0.921218945019046"/>
          <c:w val="0.89689226589866933"/>
          <c:h val="5.3444554585071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78937007874017"/>
          <c:y val="5.1837332684958326E-2"/>
          <c:w val="0.8376550743657043"/>
          <c:h val="0.75753168621143263"/>
        </c:manualLayout>
      </c:layout>
      <c:scatterChart>
        <c:scatterStyle val="lineMarker"/>
        <c:varyColors val="0"/>
        <c:ser>
          <c:idx val="2"/>
          <c:order val="0"/>
          <c:tx>
            <c:strRef>
              <c:f>'B2'!$B$25</c:f>
              <c:strCache>
                <c:ptCount val="1"/>
                <c:pt idx="0">
                  <c:v>Student (2007)</c:v>
                </c:pt>
              </c:strCache>
            </c:strRef>
          </c:tx>
          <c:spPr>
            <a:ln w="31750" cap="rnd">
              <a:solidFill>
                <a:schemeClr val="accent1">
                  <a:lumMod val="75000"/>
                </a:schemeClr>
              </a:solidFill>
              <a:round/>
            </a:ln>
            <a:effectLst/>
          </c:spPr>
          <c:marker>
            <c:symbol val="none"/>
          </c:marker>
          <c:xVal>
            <c:numRef>
              <c:f>'B2'!$A$26:$A$37</c:f>
              <c:numCache>
                <c:formatCode>General</c:formatCode>
                <c:ptCount val="12"/>
                <c:pt idx="0">
                  <c:v>0</c:v>
                </c:pt>
                <c:pt idx="1">
                  <c:v>1</c:v>
                </c:pt>
                <c:pt idx="2">
                  <c:v>2</c:v>
                </c:pt>
                <c:pt idx="3">
                  <c:v>3</c:v>
                </c:pt>
                <c:pt idx="4">
                  <c:v>4</c:v>
                </c:pt>
                <c:pt idx="5">
                  <c:v>5</c:v>
                </c:pt>
                <c:pt idx="6">
                  <c:v>6</c:v>
                </c:pt>
                <c:pt idx="7">
                  <c:v>7</c:v>
                </c:pt>
                <c:pt idx="8">
                  <c:v>8</c:v>
                </c:pt>
                <c:pt idx="9">
                  <c:v>9</c:v>
                </c:pt>
                <c:pt idx="10">
                  <c:v>10</c:v>
                </c:pt>
                <c:pt idx="11">
                  <c:v>11</c:v>
                </c:pt>
              </c:numCache>
            </c:numRef>
          </c:xVal>
          <c:yVal>
            <c:numRef>
              <c:f>'B2'!$B$26:$B$37</c:f>
              <c:numCache>
                <c:formatCode>0.00</c:formatCode>
                <c:ptCount val="12"/>
                <c:pt idx="0">
                  <c:v>1</c:v>
                </c:pt>
                <c:pt idx="1">
                  <c:v>0.48205427490000002</c:v>
                </c:pt>
                <c:pt idx="2">
                  <c:v>0.3641676593</c:v>
                </c:pt>
                <c:pt idx="3">
                  <c:v>0.30525365729999998</c:v>
                </c:pt>
                <c:pt idx="4">
                  <c:v>0.27947119920000002</c:v>
                </c:pt>
                <c:pt idx="5">
                  <c:v>0.25018013579999998</c:v>
                </c:pt>
                <c:pt idx="6">
                  <c:v>0.2358907871</c:v>
                </c:pt>
                <c:pt idx="7">
                  <c:v>0.22458538080000001</c:v>
                </c:pt>
                <c:pt idx="8">
                  <c:v>0.19966882320000001</c:v>
                </c:pt>
                <c:pt idx="9">
                  <c:v>0.18642032689999999</c:v>
                </c:pt>
                <c:pt idx="10">
                  <c:v>0.18324586979999999</c:v>
                </c:pt>
                <c:pt idx="11">
                  <c:v>0.17048974629999999</c:v>
                </c:pt>
              </c:numCache>
            </c:numRef>
          </c:yVal>
          <c:smooth val="0"/>
          <c:extLst>
            <c:ext xmlns:c16="http://schemas.microsoft.com/office/drawing/2014/chart" uri="{C3380CC4-5D6E-409C-BE32-E72D297353CC}">
              <c16:uniqueId val="{00000000-FAE8-4C41-A4FD-09D2E35D859D}"/>
            </c:ext>
          </c:extLst>
        </c:ser>
        <c:ser>
          <c:idx val="3"/>
          <c:order val="1"/>
          <c:tx>
            <c:strRef>
              <c:f>'B2'!$C$25</c:f>
              <c:strCache>
                <c:ptCount val="1"/>
                <c:pt idx="0">
                  <c:v>Not a student</c:v>
                </c:pt>
              </c:strCache>
            </c:strRef>
          </c:tx>
          <c:spPr>
            <a:ln w="28575" cap="rnd">
              <a:solidFill>
                <a:srgbClr val="C00000"/>
              </a:solidFill>
              <a:prstDash val="sysDash"/>
              <a:round/>
            </a:ln>
            <a:effectLst/>
          </c:spPr>
          <c:marker>
            <c:symbol val="none"/>
          </c:marker>
          <c:xVal>
            <c:numRef>
              <c:f>'B2'!$A$26:$A$37</c:f>
              <c:numCache>
                <c:formatCode>General</c:formatCode>
                <c:ptCount val="12"/>
                <c:pt idx="0">
                  <c:v>0</c:v>
                </c:pt>
                <c:pt idx="1">
                  <c:v>1</c:v>
                </c:pt>
                <c:pt idx="2">
                  <c:v>2</c:v>
                </c:pt>
                <c:pt idx="3">
                  <c:v>3</c:v>
                </c:pt>
                <c:pt idx="4">
                  <c:v>4</c:v>
                </c:pt>
                <c:pt idx="5">
                  <c:v>5</c:v>
                </c:pt>
                <c:pt idx="6">
                  <c:v>6</c:v>
                </c:pt>
                <c:pt idx="7">
                  <c:v>7</c:v>
                </c:pt>
                <c:pt idx="8">
                  <c:v>8</c:v>
                </c:pt>
                <c:pt idx="9">
                  <c:v>9</c:v>
                </c:pt>
                <c:pt idx="10">
                  <c:v>10</c:v>
                </c:pt>
                <c:pt idx="11">
                  <c:v>11</c:v>
                </c:pt>
              </c:numCache>
            </c:numRef>
          </c:xVal>
          <c:yVal>
            <c:numRef>
              <c:f>'B2'!$C$26:$C$37</c:f>
              <c:numCache>
                <c:formatCode>0.00</c:formatCode>
                <c:ptCount val="12"/>
                <c:pt idx="0">
                  <c:v>1</c:v>
                </c:pt>
                <c:pt idx="1">
                  <c:v>0.58321999020000004</c:v>
                </c:pt>
                <c:pt idx="2">
                  <c:v>0.47973787810000001</c:v>
                </c:pt>
                <c:pt idx="3">
                  <c:v>0.42816690819999997</c:v>
                </c:pt>
                <c:pt idx="4">
                  <c:v>0.4112672369</c:v>
                </c:pt>
                <c:pt idx="5">
                  <c:v>0.3889890808</c:v>
                </c:pt>
                <c:pt idx="6">
                  <c:v>0.37628094010000002</c:v>
                </c:pt>
                <c:pt idx="7">
                  <c:v>0.35881006459999998</c:v>
                </c:pt>
                <c:pt idx="8">
                  <c:v>0.32842641410000001</c:v>
                </c:pt>
                <c:pt idx="9">
                  <c:v>0.31068738039999999</c:v>
                </c:pt>
                <c:pt idx="10">
                  <c:v>0.29919120059999998</c:v>
                </c:pt>
                <c:pt idx="11">
                  <c:v>0.2805300704</c:v>
                </c:pt>
              </c:numCache>
            </c:numRef>
          </c:yVal>
          <c:smooth val="0"/>
          <c:extLst>
            <c:ext xmlns:c16="http://schemas.microsoft.com/office/drawing/2014/chart" uri="{C3380CC4-5D6E-409C-BE32-E72D297353CC}">
              <c16:uniqueId val="{00000001-FAE8-4C41-A4FD-09D2E35D859D}"/>
            </c:ext>
          </c:extLst>
        </c:ser>
        <c:dLbls>
          <c:showLegendKey val="0"/>
          <c:showVal val="0"/>
          <c:showCatName val="0"/>
          <c:showSerName val="0"/>
          <c:showPercent val="0"/>
          <c:showBubbleSize val="0"/>
        </c:dLbls>
        <c:axId val="1758053760"/>
        <c:axId val="1758068320"/>
      </c:scatterChart>
      <c:valAx>
        <c:axId val="1758053760"/>
        <c:scaling>
          <c:orientation val="minMax"/>
          <c:max val="11"/>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Years after start of poverty spell</a:t>
                </a:r>
              </a:p>
            </c:rich>
          </c:tx>
          <c:layout>
            <c:manualLayout>
              <c:xMode val="edge"/>
              <c:yMode val="edge"/>
              <c:x val="0.37382701675909186"/>
              <c:y val="0.8630947624084301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8068320"/>
        <c:crosses val="autoZero"/>
        <c:crossBetween val="midCat"/>
        <c:minorUnit val="1"/>
      </c:valAx>
      <c:valAx>
        <c:axId val="1758068320"/>
        <c:scaling>
          <c:orientation val="minMax"/>
          <c:max val="1"/>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Share remaining in poverty</a:t>
                </a:r>
              </a:p>
            </c:rich>
          </c:tx>
          <c:layout>
            <c:manualLayout>
              <c:xMode val="edge"/>
              <c:yMode val="edge"/>
              <c:x val="9.6195757631463378E-3"/>
              <c:y val="0.2205836956947545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758053760"/>
        <c:crosses val="autoZero"/>
        <c:crossBetween val="midCat"/>
        <c:majorUnit val="0.25"/>
      </c:valAx>
      <c:spPr>
        <a:noFill/>
        <a:ln>
          <a:noFill/>
        </a:ln>
        <a:effectLst/>
      </c:spPr>
    </c:plotArea>
    <c:legend>
      <c:legendPos val="b"/>
      <c:layout>
        <c:manualLayout>
          <c:xMode val="edge"/>
          <c:yMode val="edge"/>
          <c:x val="3.4692647854815815E-2"/>
          <c:y val="0.921218945019046"/>
          <c:w val="0.92023856940061477"/>
          <c:h val="5.3444554585071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710847361088659E-2"/>
          <c:y val="9.1755787058684174E-2"/>
          <c:w val="0.82231922466002427"/>
          <c:h val="0.77861634279088032"/>
        </c:manualLayout>
      </c:layout>
      <c:scatterChart>
        <c:scatterStyle val="lineMarker"/>
        <c:varyColors val="0"/>
        <c:ser>
          <c:idx val="0"/>
          <c:order val="0"/>
          <c:tx>
            <c:strRef>
              <c:f>'F2'!$B$30</c:f>
              <c:strCache>
                <c:ptCount val="1"/>
                <c:pt idx="0">
                  <c:v>2007</c:v>
                </c:pt>
              </c:strCache>
            </c:strRef>
          </c:tx>
          <c:spPr>
            <a:ln w="25400" cap="rnd">
              <a:solidFill>
                <a:schemeClr val="tx1">
                  <a:lumMod val="50000"/>
                  <a:lumOff val="50000"/>
                </a:schemeClr>
              </a:solidFill>
              <a:round/>
            </a:ln>
            <a:effectLst/>
          </c:spPr>
          <c:marker>
            <c:symbol val="none"/>
          </c:marker>
          <c:xVal>
            <c:numRef>
              <c:f>'F2'!$A$31:$A$132</c:f>
              <c:numCache>
                <c:formatCode>General</c:formatCode>
                <c:ptCount val="102"/>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numCache>
            </c:numRef>
          </c:xVal>
          <c:yVal>
            <c:numRef>
              <c:f>'F2'!$B$31:$B$132</c:f>
              <c:numCache>
                <c:formatCode>0.00</c:formatCode>
                <c:ptCount val="102"/>
                <c:pt idx="0">
                  <c:v>2.41</c:v>
                </c:pt>
                <c:pt idx="1">
                  <c:v>2.81</c:v>
                </c:pt>
                <c:pt idx="2">
                  <c:v>3.0100000000000002</c:v>
                </c:pt>
                <c:pt idx="3">
                  <c:v>3.25</c:v>
                </c:pt>
                <c:pt idx="4">
                  <c:v>3.49</c:v>
                </c:pt>
                <c:pt idx="5">
                  <c:v>3.74</c:v>
                </c:pt>
                <c:pt idx="6">
                  <c:v>4.0200000000000005</c:v>
                </c:pt>
                <c:pt idx="7">
                  <c:v>4.28</c:v>
                </c:pt>
                <c:pt idx="8">
                  <c:v>4.62</c:v>
                </c:pt>
                <c:pt idx="9">
                  <c:v>5.0600000000000005</c:v>
                </c:pt>
                <c:pt idx="10">
                  <c:v>5.57</c:v>
                </c:pt>
                <c:pt idx="11">
                  <c:v>5.99</c:v>
                </c:pt>
                <c:pt idx="12">
                  <c:v>6.5</c:v>
                </c:pt>
                <c:pt idx="13">
                  <c:v>7.03</c:v>
                </c:pt>
                <c:pt idx="14">
                  <c:v>7.58</c:v>
                </c:pt>
                <c:pt idx="15">
                  <c:v>8.18</c:v>
                </c:pt>
                <c:pt idx="16">
                  <c:v>8.8699999999999992</c:v>
                </c:pt>
                <c:pt idx="17">
                  <c:v>9.5699999999999985</c:v>
                </c:pt>
                <c:pt idx="18">
                  <c:v>10.309999999999999</c:v>
                </c:pt>
                <c:pt idx="19">
                  <c:v>10.989999999999998</c:v>
                </c:pt>
                <c:pt idx="20">
                  <c:v>11.779999999999998</c:v>
                </c:pt>
                <c:pt idx="21">
                  <c:v>12.529999999999998</c:v>
                </c:pt>
                <c:pt idx="22">
                  <c:v>13.339999999999998</c:v>
                </c:pt>
                <c:pt idx="23">
                  <c:v>14.159999999999998</c:v>
                </c:pt>
                <c:pt idx="24">
                  <c:v>15.019999999999998</c:v>
                </c:pt>
                <c:pt idx="25">
                  <c:v>15.879999999999997</c:v>
                </c:pt>
                <c:pt idx="26">
                  <c:v>16.659999999999997</c:v>
                </c:pt>
                <c:pt idx="27">
                  <c:v>17.609999999999996</c:v>
                </c:pt>
                <c:pt idx="28">
                  <c:v>18.199999999999996</c:v>
                </c:pt>
                <c:pt idx="29">
                  <c:v>19.259999999999994</c:v>
                </c:pt>
                <c:pt idx="30">
                  <c:v>19.999999999999993</c:v>
                </c:pt>
                <c:pt idx="31">
                  <c:v>20.949999999999992</c:v>
                </c:pt>
                <c:pt idx="32">
                  <c:v>21.809999999999992</c:v>
                </c:pt>
                <c:pt idx="33">
                  <c:v>22.729999999999993</c:v>
                </c:pt>
                <c:pt idx="34">
                  <c:v>23.509999999999994</c:v>
                </c:pt>
                <c:pt idx="35">
                  <c:v>24.459999999999994</c:v>
                </c:pt>
                <c:pt idx="36">
                  <c:v>25.369999999999994</c:v>
                </c:pt>
                <c:pt idx="37">
                  <c:v>26.139999999999993</c:v>
                </c:pt>
                <c:pt idx="38">
                  <c:v>26.889999999999993</c:v>
                </c:pt>
                <c:pt idx="39">
                  <c:v>27.649999999999995</c:v>
                </c:pt>
                <c:pt idx="40">
                  <c:v>28.609999999999996</c:v>
                </c:pt>
                <c:pt idx="41">
                  <c:v>29.549999999999997</c:v>
                </c:pt>
                <c:pt idx="42">
                  <c:v>30.31</c:v>
                </c:pt>
                <c:pt idx="43">
                  <c:v>31.25</c:v>
                </c:pt>
                <c:pt idx="44">
                  <c:v>31.95</c:v>
                </c:pt>
                <c:pt idx="45">
                  <c:v>32.81</c:v>
                </c:pt>
                <c:pt idx="46">
                  <c:v>33.660000000000004</c:v>
                </c:pt>
                <c:pt idx="47">
                  <c:v>34.470000000000006</c:v>
                </c:pt>
                <c:pt idx="48">
                  <c:v>35.210000000000008</c:v>
                </c:pt>
                <c:pt idx="49">
                  <c:v>35.990000000000009</c:v>
                </c:pt>
                <c:pt idx="50">
                  <c:v>37.02000000000001</c:v>
                </c:pt>
                <c:pt idx="51">
                  <c:v>37.900000000000013</c:v>
                </c:pt>
                <c:pt idx="52">
                  <c:v>38.660000000000011</c:v>
                </c:pt>
                <c:pt idx="53">
                  <c:v>39.350000000000009</c:v>
                </c:pt>
                <c:pt idx="54">
                  <c:v>40.210000000000008</c:v>
                </c:pt>
                <c:pt idx="55">
                  <c:v>40.790000000000006</c:v>
                </c:pt>
                <c:pt idx="56">
                  <c:v>41.540000000000006</c:v>
                </c:pt>
                <c:pt idx="57">
                  <c:v>42.490000000000009</c:v>
                </c:pt>
                <c:pt idx="58">
                  <c:v>43.330000000000013</c:v>
                </c:pt>
                <c:pt idx="59">
                  <c:v>44.13000000000001</c:v>
                </c:pt>
                <c:pt idx="60">
                  <c:v>44.800000000000011</c:v>
                </c:pt>
                <c:pt idx="61">
                  <c:v>45.88000000000001</c:v>
                </c:pt>
                <c:pt idx="62">
                  <c:v>46.540000000000006</c:v>
                </c:pt>
                <c:pt idx="63">
                  <c:v>47.320000000000007</c:v>
                </c:pt>
                <c:pt idx="64">
                  <c:v>48.140000000000008</c:v>
                </c:pt>
                <c:pt idx="65">
                  <c:v>48.820000000000007</c:v>
                </c:pt>
                <c:pt idx="66">
                  <c:v>49.590000000000011</c:v>
                </c:pt>
                <c:pt idx="67">
                  <c:v>50.27000000000001</c:v>
                </c:pt>
                <c:pt idx="68">
                  <c:v>50.920000000000009</c:v>
                </c:pt>
                <c:pt idx="69">
                  <c:v>51.460000000000008</c:v>
                </c:pt>
                <c:pt idx="70">
                  <c:v>52.370000000000005</c:v>
                </c:pt>
                <c:pt idx="71">
                  <c:v>53.140000000000008</c:v>
                </c:pt>
                <c:pt idx="72">
                  <c:v>53.830000000000005</c:v>
                </c:pt>
                <c:pt idx="73">
                  <c:v>54.500000000000007</c:v>
                </c:pt>
                <c:pt idx="74">
                  <c:v>55.160000000000004</c:v>
                </c:pt>
                <c:pt idx="75">
                  <c:v>55.790000000000006</c:v>
                </c:pt>
                <c:pt idx="76">
                  <c:v>56.550000000000004</c:v>
                </c:pt>
                <c:pt idx="77">
                  <c:v>57.150000000000006</c:v>
                </c:pt>
                <c:pt idx="78">
                  <c:v>57.850000000000009</c:v>
                </c:pt>
                <c:pt idx="79">
                  <c:v>58.350000000000009</c:v>
                </c:pt>
                <c:pt idx="80">
                  <c:v>59.080000000000005</c:v>
                </c:pt>
                <c:pt idx="81">
                  <c:v>59.830000000000005</c:v>
                </c:pt>
                <c:pt idx="82">
                  <c:v>60.34</c:v>
                </c:pt>
                <c:pt idx="83">
                  <c:v>60.88</c:v>
                </c:pt>
                <c:pt idx="84">
                  <c:v>61.45</c:v>
                </c:pt>
                <c:pt idx="85">
                  <c:v>62.150000000000006</c:v>
                </c:pt>
                <c:pt idx="86">
                  <c:v>62.760000000000005</c:v>
                </c:pt>
                <c:pt idx="87">
                  <c:v>63.360000000000007</c:v>
                </c:pt>
                <c:pt idx="88">
                  <c:v>63.970000000000006</c:v>
                </c:pt>
                <c:pt idx="89">
                  <c:v>64.430000000000007</c:v>
                </c:pt>
                <c:pt idx="90">
                  <c:v>65.100000000000009</c:v>
                </c:pt>
                <c:pt idx="91">
                  <c:v>65.780000000000015</c:v>
                </c:pt>
                <c:pt idx="92">
                  <c:v>66.370000000000019</c:v>
                </c:pt>
                <c:pt idx="93">
                  <c:v>66.940000000000012</c:v>
                </c:pt>
                <c:pt idx="94">
                  <c:v>67.430000000000007</c:v>
                </c:pt>
                <c:pt idx="95">
                  <c:v>67.970000000000013</c:v>
                </c:pt>
                <c:pt idx="96">
                  <c:v>68.38000000000001</c:v>
                </c:pt>
                <c:pt idx="97">
                  <c:v>68.830000000000013</c:v>
                </c:pt>
                <c:pt idx="98">
                  <c:v>69.250000000000014</c:v>
                </c:pt>
                <c:pt idx="99">
                  <c:v>69.830000000000013</c:v>
                </c:pt>
                <c:pt idx="100">
                  <c:v>70.450000000000017</c:v>
                </c:pt>
              </c:numCache>
            </c:numRef>
          </c:yVal>
          <c:smooth val="0"/>
          <c:extLst>
            <c:ext xmlns:c16="http://schemas.microsoft.com/office/drawing/2014/chart" uri="{C3380CC4-5D6E-409C-BE32-E72D297353CC}">
              <c16:uniqueId val="{00000000-93CF-42CD-981C-85DF4F81EC9D}"/>
            </c:ext>
          </c:extLst>
        </c:ser>
        <c:ser>
          <c:idx val="3"/>
          <c:order val="1"/>
          <c:tx>
            <c:strRef>
              <c:f>'F2'!$K$31</c:f>
              <c:strCache>
                <c:ptCount val="1"/>
                <c:pt idx="0">
                  <c:v>CPS</c:v>
                </c:pt>
              </c:strCache>
            </c:strRef>
          </c:tx>
          <c:spPr>
            <a:ln w="22225" cap="rnd">
              <a:solidFill>
                <a:schemeClr val="tx1">
                  <a:lumMod val="50000"/>
                  <a:lumOff val="50000"/>
                </a:schemeClr>
              </a:solidFill>
              <a:prstDash val="solid"/>
              <a:round/>
            </a:ln>
            <a:effectLst/>
          </c:spPr>
          <c:marker>
            <c:symbol val="none"/>
          </c:marker>
          <c:xVal>
            <c:numRef>
              <c:f>'F2'!$K$32:$K$33</c:f>
              <c:numCache>
                <c:formatCode>#,##0</c:formatCode>
                <c:ptCount val="2"/>
                <c:pt idx="0">
                  <c:v>20994</c:v>
                </c:pt>
                <c:pt idx="1">
                  <c:v>20994</c:v>
                </c:pt>
              </c:numCache>
            </c:numRef>
          </c:xVal>
          <c:yVal>
            <c:numRef>
              <c:f>'F2'!$J$32:$J$33</c:f>
              <c:numCache>
                <c:formatCode>General</c:formatCode>
                <c:ptCount val="2"/>
                <c:pt idx="0">
                  <c:v>0</c:v>
                </c:pt>
                <c:pt idx="1">
                  <c:v>30</c:v>
                </c:pt>
              </c:numCache>
            </c:numRef>
          </c:yVal>
          <c:smooth val="0"/>
          <c:extLst>
            <c:ext xmlns:c16="http://schemas.microsoft.com/office/drawing/2014/chart" uri="{C3380CC4-5D6E-409C-BE32-E72D297353CC}">
              <c16:uniqueId val="{00000002-93CF-42CD-981C-85DF4F81EC9D}"/>
            </c:ext>
          </c:extLst>
        </c:ser>
        <c:ser>
          <c:idx val="4"/>
          <c:order val="2"/>
          <c:tx>
            <c:v>2007 irs</c:v>
          </c:tx>
          <c:spPr>
            <a:ln w="28575" cap="rnd">
              <a:solidFill>
                <a:schemeClr val="accent4">
                  <a:lumMod val="75000"/>
                </a:schemeClr>
              </a:solidFill>
              <a:round/>
            </a:ln>
            <a:effectLst/>
          </c:spPr>
          <c:marker>
            <c:symbol val="none"/>
          </c:marker>
          <c:xVal>
            <c:numRef>
              <c:f>'F2'!$A$31:$A$131</c:f>
              <c:numCache>
                <c:formatCode>General</c:formatCode>
                <c:ptCount val="10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numCache>
            </c:numRef>
          </c:xVal>
          <c:yVal>
            <c:numRef>
              <c:f>'F2'!$D$31:$D$131</c:f>
              <c:numCache>
                <c:formatCode>0.00</c:formatCode>
                <c:ptCount val="101"/>
                <c:pt idx="0">
                  <c:v>1.0789506054132905</c:v>
                </c:pt>
                <c:pt idx="1">
                  <c:v>1.5658106509080767</c:v>
                </c:pt>
                <c:pt idx="2">
                  <c:v>1.8113023185709163</c:v>
                </c:pt>
                <c:pt idx="3">
                  <c:v>2.0432806834266271</c:v>
                </c:pt>
                <c:pt idx="4">
                  <c:v>2.2830551845172198</c:v>
                </c:pt>
                <c:pt idx="5">
                  <c:v>2.536966679313732</c:v>
                </c:pt>
                <c:pt idx="6">
                  <c:v>2.796456742704982</c:v>
                </c:pt>
                <c:pt idx="7">
                  <c:v>3.0853988763168974</c:v>
                </c:pt>
                <c:pt idx="8">
                  <c:v>3.3940912217238468</c:v>
                </c:pt>
                <c:pt idx="9">
                  <c:v>3.7320623898795757</c:v>
                </c:pt>
                <c:pt idx="10">
                  <c:v>4.1103309199960503</c:v>
                </c:pt>
                <c:pt idx="11">
                  <c:v>4.5335051948254446</c:v>
                </c:pt>
                <c:pt idx="12">
                  <c:v>5.0045650708842029</c:v>
                </c:pt>
                <c:pt idx="13">
                  <c:v>5.5446813892368274</c:v>
                </c:pt>
                <c:pt idx="14">
                  <c:v>6.101672011351174</c:v>
                </c:pt>
                <c:pt idx="15">
                  <c:v>6.699999480257584</c:v>
                </c:pt>
                <c:pt idx="16">
                  <c:v>7.32587329719391</c:v>
                </c:pt>
                <c:pt idx="17">
                  <c:v>7.9492177010406966</c:v>
                </c:pt>
                <c:pt idx="18">
                  <c:v>8.603746649827011</c:v>
                </c:pt>
                <c:pt idx="19">
                  <c:v>9.281698656812349</c:v>
                </c:pt>
                <c:pt idx="20">
                  <c:v>9.9617989324490761</c:v>
                </c:pt>
                <c:pt idx="21">
                  <c:v>10.661025728982047</c:v>
                </c:pt>
                <c:pt idx="22">
                  <c:v>11.38558130590479</c:v>
                </c:pt>
                <c:pt idx="23">
                  <c:v>12.117586524118643</c:v>
                </c:pt>
                <c:pt idx="24">
                  <c:v>12.875128419688531</c:v>
                </c:pt>
                <c:pt idx="25">
                  <c:v>13.639565564639494</c:v>
                </c:pt>
                <c:pt idx="26">
                  <c:v>14.426039788014389</c:v>
                </c:pt>
                <c:pt idx="27">
                  <c:v>15.218958817343454</c:v>
                </c:pt>
                <c:pt idx="28">
                  <c:v>16.023935870715803</c:v>
                </c:pt>
                <c:pt idx="29">
                  <c:v>16.834941936109793</c:v>
                </c:pt>
                <c:pt idx="30">
                  <c:v>17.648581363076456</c:v>
                </c:pt>
                <c:pt idx="31">
                  <c:v>18.464265110211375</c:v>
                </c:pt>
                <c:pt idx="32">
                  <c:v>19.290170458187585</c:v>
                </c:pt>
                <c:pt idx="33">
                  <c:v>20.120545590938463</c:v>
                </c:pt>
                <c:pt idx="34">
                  <c:v>20.955459807452758</c:v>
                </c:pt>
                <c:pt idx="35">
                  <c:v>21.802570645987846</c:v>
                </c:pt>
                <c:pt idx="36">
                  <c:v>22.648191556264713</c:v>
                </c:pt>
                <c:pt idx="37">
                  <c:v>23.489238733283784</c:v>
                </c:pt>
                <c:pt idx="38">
                  <c:v>24.334339901144993</c:v>
                </c:pt>
                <c:pt idx="39">
                  <c:v>25.178817378107411</c:v>
                </c:pt>
                <c:pt idx="40">
                  <c:v>26.036045869000656</c:v>
                </c:pt>
                <c:pt idx="41">
                  <c:v>26.870613590571178</c:v>
                </c:pt>
                <c:pt idx="42">
                  <c:v>27.711418221129605</c:v>
                </c:pt>
                <c:pt idx="43">
                  <c:v>28.560538730338575</c:v>
                </c:pt>
                <c:pt idx="44">
                  <c:v>29.396873576122339</c:v>
                </c:pt>
                <c:pt idx="45">
                  <c:v>30.239687877354648</c:v>
                </c:pt>
                <c:pt idx="46">
                  <c:v>31.073666557520756</c:v>
                </c:pt>
                <c:pt idx="47">
                  <c:v>31.91311985779847</c:v>
                </c:pt>
                <c:pt idx="48">
                  <c:v>32.733897080606845</c:v>
                </c:pt>
                <c:pt idx="49">
                  <c:v>33.566870925436014</c:v>
                </c:pt>
                <c:pt idx="50">
                  <c:v>34.385950323019905</c:v>
                </c:pt>
                <c:pt idx="51">
                  <c:v>35.208667917513409</c:v>
                </c:pt>
                <c:pt idx="52">
                  <c:v>36.021441107120637</c:v>
                </c:pt>
                <c:pt idx="53">
                  <c:v>36.836154668412995</c:v>
                </c:pt>
                <c:pt idx="54">
                  <c:v>37.642275155099796</c:v>
                </c:pt>
                <c:pt idx="55">
                  <c:v>38.4558452830777</c:v>
                </c:pt>
                <c:pt idx="56">
                  <c:v>39.271078586785713</c:v>
                </c:pt>
                <c:pt idx="57">
                  <c:v>40.07605564015806</c:v>
                </c:pt>
                <c:pt idx="58">
                  <c:v>40.886645911619524</c:v>
                </c:pt>
                <c:pt idx="59">
                  <c:v>41.685940447914007</c:v>
                </c:pt>
                <c:pt idx="60">
                  <c:v>42.490224511398807</c:v>
                </c:pt>
                <c:pt idx="61">
                  <c:v>43.280163684211431</c:v>
                </c:pt>
                <c:pt idx="62">
                  <c:v>44.0666725570807</c:v>
                </c:pt>
                <c:pt idx="63">
                  <c:v>44.84479625231068</c:v>
                </c:pt>
                <c:pt idx="64">
                  <c:v>45.62111817383304</c:v>
                </c:pt>
                <c:pt idx="65">
                  <c:v>46.389262814682368</c:v>
                </c:pt>
                <c:pt idx="66">
                  <c:v>47.149368772836176</c:v>
                </c:pt>
                <c:pt idx="67">
                  <c:v>47.907153214866703</c:v>
                </c:pt>
                <c:pt idx="68">
                  <c:v>48.664279316504064</c:v>
                </c:pt>
                <c:pt idx="69">
                  <c:v>49.410802672861983</c:v>
                </c:pt>
                <c:pt idx="70">
                  <c:v>50.151678161636411</c:v>
                </c:pt>
                <c:pt idx="71">
                  <c:v>50.88811851513055</c:v>
                </c:pt>
                <c:pt idx="72">
                  <c:v>51.625910198905402</c:v>
                </c:pt>
                <c:pt idx="73">
                  <c:v>52.350950868749429</c:v>
                </c:pt>
                <c:pt idx="74">
                  <c:v>53.075714342638435</c:v>
                </c:pt>
                <c:pt idx="75">
                  <c:v>53.779618820912333</c:v>
                </c:pt>
                <c:pt idx="76">
                  <c:v>54.471915718569853</c:v>
                </c:pt>
                <c:pt idx="77">
                  <c:v>55.164074018249863</c:v>
                </c:pt>
                <c:pt idx="78">
                  <c:v>55.845941418099834</c:v>
                </c:pt>
                <c:pt idx="79">
                  <c:v>56.526907931095991</c:v>
                </c:pt>
                <c:pt idx="80">
                  <c:v>57.190549696903524</c:v>
                </c:pt>
                <c:pt idx="81">
                  <c:v>57.858453350519461</c:v>
                </c:pt>
                <c:pt idx="82">
                  <c:v>58.512497206384495</c:v>
                </c:pt>
                <c:pt idx="83">
                  <c:v>59.161135741126678</c:v>
                </c:pt>
                <c:pt idx="84">
                  <c:v>59.798166695252483</c:v>
                </c:pt>
                <c:pt idx="85">
                  <c:v>60.426500626289595</c:v>
                </c:pt>
                <c:pt idx="86">
                  <c:v>61.04624148272115</c:v>
                </c:pt>
                <c:pt idx="87">
                  <c:v>61.65330062421063</c:v>
                </c:pt>
                <c:pt idx="88">
                  <c:v>62.259216332385655</c:v>
                </c:pt>
                <c:pt idx="89">
                  <c:v>62.860038564887226</c:v>
                </c:pt>
                <c:pt idx="90">
                  <c:v>63.455628723737831</c:v>
                </c:pt>
                <c:pt idx="91">
                  <c:v>64.038433219163238</c:v>
                </c:pt>
                <c:pt idx="92">
                  <c:v>64.611189361219232</c:v>
                </c:pt>
                <c:pt idx="93">
                  <c:v>65.176495861984122</c:v>
                </c:pt>
                <c:pt idx="94">
                  <c:v>65.735600103255479</c:v>
                </c:pt>
                <c:pt idx="95">
                  <c:v>66.289922714302776</c:v>
                </c:pt>
                <c:pt idx="96">
                  <c:v>66.830004383161025</c:v>
                </c:pt>
                <c:pt idx="97">
                  <c:v>67.367799185390368</c:v>
                </c:pt>
                <c:pt idx="98">
                  <c:v>67.895025891834649</c:v>
                </c:pt>
                <c:pt idx="99">
                  <c:v>68.412723987325194</c:v>
                </c:pt>
                <c:pt idx="100">
                  <c:v>68.923041740513384</c:v>
                </c:pt>
              </c:numCache>
            </c:numRef>
          </c:yVal>
          <c:smooth val="0"/>
          <c:extLst>
            <c:ext xmlns:c16="http://schemas.microsoft.com/office/drawing/2014/chart" uri="{C3380CC4-5D6E-409C-BE32-E72D297353CC}">
              <c16:uniqueId val="{00000003-93CF-42CD-981C-85DF4F81EC9D}"/>
            </c:ext>
          </c:extLst>
        </c:ser>
        <c:ser>
          <c:idx val="6"/>
          <c:order val="3"/>
          <c:tx>
            <c:v>2010 IRS</c:v>
          </c:tx>
          <c:spPr>
            <a:ln w="25400" cap="rnd">
              <a:solidFill>
                <a:schemeClr val="accent1">
                  <a:lumMod val="75000"/>
                </a:schemeClr>
              </a:solidFill>
              <a:prstDash val="sysDash"/>
              <a:round/>
            </a:ln>
            <a:effectLst/>
          </c:spPr>
          <c:marker>
            <c:symbol val="none"/>
          </c:marker>
          <c:xVal>
            <c:numRef>
              <c:f>'F2'!$A$31:$A$91</c:f>
              <c:numCache>
                <c:formatCode>General</c:formatCode>
                <c:ptCount val="6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numCache>
            </c:numRef>
          </c:xVal>
          <c:yVal>
            <c:numRef>
              <c:f>'F2'!$E$31:$E$91</c:f>
              <c:numCache>
                <c:formatCode>0.00</c:formatCode>
                <c:ptCount val="61"/>
                <c:pt idx="0">
                  <c:v>2.4177464003265232</c:v>
                </c:pt>
                <c:pt idx="1">
                  <c:v>2.8980172902714152</c:v>
                </c:pt>
                <c:pt idx="2">
                  <c:v>3.1401864778921937</c:v>
                </c:pt>
                <c:pt idx="3">
                  <c:v>3.3690252515154984</c:v>
                </c:pt>
                <c:pt idx="4">
                  <c:v>3.6055546485988841</c:v>
                </c:pt>
                <c:pt idx="5">
                  <c:v>3.8560297095565503</c:v>
                </c:pt>
                <c:pt idx="6">
                  <c:v>4.1120078388567638</c:v>
                </c:pt>
                <c:pt idx="7">
                  <c:v>4.3970394345617283</c:v>
                </c:pt>
                <c:pt idx="8">
                  <c:v>4.7015539430322315</c:v>
                </c:pt>
                <c:pt idx="9">
                  <c:v>5.0349510151639283</c:v>
                </c:pt>
                <c:pt idx="10">
                  <c:v>5.4081000654470675</c:v>
                </c:pt>
                <c:pt idx="11">
                  <c:v>5.8255471068602738</c:v>
                </c:pt>
                <c:pt idx="12">
                  <c:v>6.2902316665927342</c:v>
                </c:pt>
                <c:pt idx="13">
                  <c:v>6.8230380599071587</c:v>
                </c:pt>
                <c:pt idx="14">
                  <c:v>7.37249038044407</c:v>
                </c:pt>
                <c:pt idx="15">
                  <c:v>7.9627200955937676</c:v>
                </c:pt>
                <c:pt idx="16">
                  <c:v>8.580123346969085</c:v>
                </c:pt>
                <c:pt idx="17">
                  <c:v>9.1950314182884654</c:v>
                </c:pt>
                <c:pt idx="18">
                  <c:v>9.8407019834481702</c:v>
                </c:pt>
                <c:pt idx="19">
                  <c:v>10.509478599536831</c:v>
                </c:pt>
                <c:pt idx="20">
                  <c:v>11.180374409645601</c:v>
                </c:pt>
                <c:pt idx="21">
                  <c:v>11.870137882643105</c:v>
                </c:pt>
                <c:pt idx="22">
                  <c:v>12.584887336748695</c:v>
                </c:pt>
                <c:pt idx="23">
                  <c:v>13.306985608827251</c:v>
                </c:pt>
                <c:pt idx="24">
                  <c:v>14.054274945306162</c:v>
                </c:pt>
                <c:pt idx="25">
                  <c:v>14.808366210978654</c:v>
                </c:pt>
                <c:pt idx="26">
                  <c:v>15.584196305631645</c:v>
                </c:pt>
                <c:pt idx="27">
                  <c:v>16.366383982344967</c:v>
                </c:pt>
                <c:pt idx="28">
                  <c:v>17.160466490009881</c:v>
                </c:pt>
                <c:pt idx="29">
                  <c:v>17.960496413150594</c:v>
                </c:pt>
                <c:pt idx="30">
                  <c:v>18.763124057993377</c:v>
                </c:pt>
                <c:pt idx="31">
                  <c:v>19.567768355210138</c:v>
                </c:pt>
                <c:pt idx="32">
                  <c:v>20.382495914296783</c:v>
                </c:pt>
                <c:pt idx="33">
                  <c:v>21.201632764167208</c:v>
                </c:pt>
                <c:pt idx="34">
                  <c:v>22.025247265918836</c:v>
                </c:pt>
                <c:pt idx="35">
                  <c:v>22.860893320816903</c:v>
                </c:pt>
                <c:pt idx="36">
                  <c:v>23.695069612120374</c:v>
                </c:pt>
                <c:pt idx="37">
                  <c:v>24.524734070993933</c:v>
                </c:pt>
                <c:pt idx="38">
                  <c:v>25.358397654066735</c:v>
                </c:pt>
                <c:pt idx="39">
                  <c:v>26.191445987262728</c:v>
                </c:pt>
                <c:pt idx="40">
                  <c:v>27.037072762384543</c:v>
                </c:pt>
                <c:pt idx="41">
                  <c:v>27.860345458649057</c:v>
                </c:pt>
                <c:pt idx="42">
                  <c:v>28.689770653681634</c:v>
                </c:pt>
                <c:pt idx="43">
                  <c:v>29.527399180404966</c:v>
                </c:pt>
                <c:pt idx="44">
                  <c:v>30.352415084653764</c:v>
                </c:pt>
                <c:pt idx="45">
                  <c:v>31.183822751511606</c:v>
                </c:pt>
                <c:pt idx="46">
                  <c:v>32.006514378448024</c:v>
                </c:pt>
                <c:pt idx="47">
                  <c:v>32.834606532080855</c:v>
                </c:pt>
                <c:pt idx="48">
                  <c:v>33.644275369958201</c:v>
                </c:pt>
                <c:pt idx="49">
                  <c:v>34.465975760981983</c:v>
                </c:pt>
                <c:pt idx="50">
                  <c:v>35.273969751972466</c:v>
                </c:pt>
                <c:pt idx="51">
                  <c:v>36.085552700577658</c:v>
                </c:pt>
                <c:pt idx="52">
                  <c:v>36.887325831702654</c:v>
                </c:pt>
                <c:pt idx="53">
                  <c:v>37.691013073555496</c:v>
                </c:pt>
                <c:pt idx="54">
                  <c:v>38.486223539327888</c:v>
                </c:pt>
                <c:pt idx="55">
                  <c:v>39.288782823073248</c:v>
                </c:pt>
                <c:pt idx="56">
                  <c:v>40.092982773156763</c:v>
                </c:pt>
                <c:pt idx="57">
                  <c:v>40.88706528082168</c:v>
                </c:pt>
                <c:pt idx="58">
                  <c:v>41.686685037377856</c:v>
                </c:pt>
                <c:pt idx="59">
                  <c:v>42.475161935054089</c:v>
                </c:pt>
                <c:pt idx="60">
                  <c:v>43.268560831744779</c:v>
                </c:pt>
              </c:numCache>
            </c:numRef>
          </c:yVal>
          <c:smooth val="0"/>
          <c:extLst>
            <c:ext xmlns:c16="http://schemas.microsoft.com/office/drawing/2014/chart" uri="{C3380CC4-5D6E-409C-BE32-E72D297353CC}">
              <c16:uniqueId val="{00000005-93CF-42CD-981C-85DF4F81EC9D}"/>
            </c:ext>
          </c:extLst>
        </c:ser>
        <c:ser>
          <c:idx val="1"/>
          <c:order val="4"/>
          <c:tx>
            <c:strRef>
              <c:f>'F2'!$M$31</c:f>
              <c:strCache>
                <c:ptCount val="1"/>
                <c:pt idx="0">
                  <c:v>IRS/zero</c:v>
                </c:pt>
              </c:strCache>
            </c:strRef>
          </c:tx>
          <c:spPr>
            <a:ln w="22225" cap="rnd">
              <a:solidFill>
                <a:schemeClr val="accent1">
                  <a:lumMod val="75000"/>
                </a:schemeClr>
              </a:solidFill>
              <a:prstDash val="sysDash"/>
              <a:round/>
            </a:ln>
            <a:effectLst/>
          </c:spPr>
          <c:marker>
            <c:symbol val="none"/>
          </c:marker>
          <c:xVal>
            <c:numRef>
              <c:f>'F2'!$M$32:$M$33</c:f>
              <c:numCache>
                <c:formatCode>#,##0</c:formatCode>
                <c:ptCount val="2"/>
                <c:pt idx="0">
                  <c:v>21884</c:v>
                </c:pt>
                <c:pt idx="1">
                  <c:v>21884</c:v>
                </c:pt>
              </c:numCache>
            </c:numRef>
          </c:xVal>
          <c:yVal>
            <c:numRef>
              <c:f>'F2'!$J$32:$J$33</c:f>
              <c:numCache>
                <c:formatCode>General</c:formatCode>
                <c:ptCount val="2"/>
                <c:pt idx="0">
                  <c:v>0</c:v>
                </c:pt>
                <c:pt idx="1">
                  <c:v>30</c:v>
                </c:pt>
              </c:numCache>
            </c:numRef>
          </c:yVal>
          <c:smooth val="0"/>
          <c:extLst>
            <c:ext xmlns:c16="http://schemas.microsoft.com/office/drawing/2014/chart" uri="{C3380CC4-5D6E-409C-BE32-E72D297353CC}">
              <c16:uniqueId val="{00000006-93CF-42CD-981C-85DF4F81EC9D}"/>
            </c:ext>
          </c:extLst>
        </c:ser>
        <c:dLbls>
          <c:showLegendKey val="0"/>
          <c:showVal val="0"/>
          <c:showCatName val="0"/>
          <c:showSerName val="0"/>
          <c:showPercent val="0"/>
          <c:showBubbleSize val="0"/>
        </c:dLbls>
        <c:axId val="680047312"/>
        <c:axId val="680049392"/>
      </c:scatterChart>
      <c:valAx>
        <c:axId val="680047312"/>
        <c:scaling>
          <c:orientation val="minMax"/>
          <c:max val="400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Times New Roman" panose="02020603050405020304" pitchFamily="18" charset="0"/>
                  </a:defRPr>
                </a:pPr>
                <a:r>
                  <a:rPr lang="en-US" sz="1050">
                    <a:solidFill>
                      <a:schemeClr val="tx1">
                        <a:lumMod val="75000"/>
                        <a:lumOff val="25000"/>
                      </a:schemeClr>
                    </a:solidFill>
                    <a:latin typeface="Times New Roman" panose="02020603050405020304" pitchFamily="18" charset="0"/>
                    <a:ea typeface="Source Sans Pro" panose="020B0503030403020204" pitchFamily="34" charset="0"/>
                    <a:cs typeface="Times New Roman" panose="02020603050405020304" pitchFamily="18" charset="0"/>
                  </a:rPr>
                  <a:t>Size-adjusted annual pre-tax income (2007 dollars)</a:t>
                </a:r>
              </a:p>
            </c:rich>
          </c:tx>
          <c:layout>
            <c:manualLayout>
              <c:xMode val="edge"/>
              <c:yMode val="edge"/>
              <c:x val="0.24689855515633358"/>
              <c:y val="0.9336500395882819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Times New Roman" panose="02020603050405020304" pitchFamily="18" charset="0"/>
                </a:defRPr>
              </a:pPr>
              <a:endParaRPr lang="en-US"/>
            </a:p>
          </c:txPr>
        </c:title>
        <c:numFmt formatCode="#,##0"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75000"/>
                    <a:lumOff val="25000"/>
                  </a:schemeClr>
                </a:solidFill>
                <a:latin typeface="Times New Roman" panose="02020603050405020304" pitchFamily="18" charset="0"/>
                <a:ea typeface="Source Sans Pro" panose="020B0503030403020204" pitchFamily="34" charset="0"/>
                <a:cs typeface="Times New Roman" panose="02020603050405020304" pitchFamily="18" charset="0"/>
              </a:defRPr>
            </a:pPr>
            <a:endParaRPr lang="en-US"/>
          </a:p>
        </c:txPr>
        <c:crossAx val="680049392"/>
        <c:crosses val="autoZero"/>
        <c:crossBetween val="midCat"/>
        <c:majorUnit val="5000"/>
        <c:minorUnit val="20"/>
      </c:valAx>
      <c:valAx>
        <c:axId val="680049392"/>
        <c:scaling>
          <c:orientation val="minMax"/>
          <c:max val="30"/>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75000"/>
                    <a:lumOff val="25000"/>
                  </a:schemeClr>
                </a:solidFill>
                <a:latin typeface="Times New Roman" panose="02020603050405020304" pitchFamily="18" charset="0"/>
                <a:ea typeface="Source Sans Pro" panose="020B0503030403020204" pitchFamily="34" charset="0"/>
                <a:cs typeface="Times New Roman" panose="02020603050405020304" pitchFamily="18" charset="0"/>
              </a:defRPr>
            </a:pPr>
            <a:endParaRPr lang="en-US"/>
          </a:p>
        </c:txPr>
        <c:crossAx val="68004731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158938466025078E-2"/>
          <c:y val="3.6658625264237986E-2"/>
          <c:w val="0.78498442080704822"/>
          <c:h val="0.88988852673344687"/>
        </c:manualLayout>
      </c:layout>
      <c:scatterChart>
        <c:scatterStyle val="lineMarker"/>
        <c:varyColors val="0"/>
        <c:ser>
          <c:idx val="1"/>
          <c:order val="0"/>
          <c:tx>
            <c:strRef>
              <c:f>'F3'!$B$24</c:f>
              <c:strCache>
                <c:ptCount val="1"/>
                <c:pt idx="0">
                  <c:v>Official Poverty Rate         families</c:v>
                </c:pt>
              </c:strCache>
            </c:strRef>
          </c:tx>
          <c:spPr>
            <a:ln w="28575" cap="rnd">
              <a:solidFill>
                <a:schemeClr val="tx1"/>
              </a:solidFill>
              <a:prstDash val="sysDot"/>
              <a:round/>
            </a:ln>
            <a:effectLst/>
          </c:spPr>
          <c:marker>
            <c:symbol val="none"/>
          </c:marker>
          <c:xVal>
            <c:numRef>
              <c:f>'F3'!$A$25:$A$36</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'F3'!$B$25:$B$36</c:f>
              <c:numCache>
                <c:formatCode>0.0</c:formatCode>
                <c:ptCount val="12"/>
                <c:pt idx="0">
                  <c:v>12.5</c:v>
                </c:pt>
                <c:pt idx="1">
                  <c:v>13.2</c:v>
                </c:pt>
                <c:pt idx="2">
                  <c:v>14.3</c:v>
                </c:pt>
                <c:pt idx="3">
                  <c:v>15.1</c:v>
                </c:pt>
                <c:pt idx="4">
                  <c:v>15</c:v>
                </c:pt>
                <c:pt idx="5">
                  <c:v>15</c:v>
                </c:pt>
                <c:pt idx="6">
                  <c:v>14.5</c:v>
                </c:pt>
              </c:numCache>
            </c:numRef>
          </c:yVal>
          <c:smooth val="0"/>
          <c:extLst>
            <c:ext xmlns:c16="http://schemas.microsoft.com/office/drawing/2014/chart" uri="{C3380CC4-5D6E-409C-BE32-E72D297353CC}">
              <c16:uniqueId val="{00000000-2428-4CCB-A547-DA190243BD72}"/>
            </c:ext>
          </c:extLst>
        </c:ser>
        <c:ser>
          <c:idx val="2"/>
          <c:order val="1"/>
          <c:tx>
            <c:strRef>
              <c:f>'F3'!$C$24</c:f>
              <c:strCache>
                <c:ptCount val="1"/>
              </c:strCache>
            </c:strRef>
          </c:tx>
          <c:spPr>
            <a:ln w="28575" cap="rnd">
              <a:solidFill>
                <a:schemeClr val="tx1"/>
              </a:solidFill>
              <a:prstDash val="sysDot"/>
              <a:round/>
            </a:ln>
            <a:effectLst/>
          </c:spPr>
          <c:marker>
            <c:symbol val="none"/>
          </c:marker>
          <c:xVal>
            <c:numRef>
              <c:f>'F3'!$A$25:$A$36</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'F3'!$C$25:$C$36</c:f>
              <c:numCache>
                <c:formatCode>0.0</c:formatCode>
                <c:ptCount val="12"/>
                <c:pt idx="6">
                  <c:v>14.8</c:v>
                </c:pt>
                <c:pt idx="7">
                  <c:v>14.8</c:v>
                </c:pt>
                <c:pt idx="8">
                  <c:v>13.5</c:v>
                </c:pt>
                <c:pt idx="9">
                  <c:v>12.7</c:v>
                </c:pt>
                <c:pt idx="10">
                  <c:v>12.3</c:v>
                </c:pt>
                <c:pt idx="11">
                  <c:v>11.8</c:v>
                </c:pt>
              </c:numCache>
            </c:numRef>
          </c:yVal>
          <c:smooth val="0"/>
          <c:extLst>
            <c:ext xmlns:c16="http://schemas.microsoft.com/office/drawing/2014/chart" uri="{C3380CC4-5D6E-409C-BE32-E72D297353CC}">
              <c16:uniqueId val="{00000001-2428-4CCB-A547-DA190243BD72}"/>
            </c:ext>
          </c:extLst>
        </c:ser>
        <c:ser>
          <c:idx val="5"/>
          <c:order val="3"/>
          <c:tx>
            <c:strRef>
              <c:f>'F3'!$E$24</c:f>
              <c:strCache>
                <c:ptCount val="1"/>
                <c:pt idx="0">
                  <c:v>CPS              pre-tax inc.      households</c:v>
                </c:pt>
              </c:strCache>
            </c:strRef>
          </c:tx>
          <c:spPr>
            <a:ln w="28575" cap="rnd">
              <a:solidFill>
                <a:schemeClr val="tx1">
                  <a:lumMod val="50000"/>
                  <a:lumOff val="50000"/>
                </a:schemeClr>
              </a:solidFill>
              <a:prstDash val="solid"/>
              <a:round/>
            </a:ln>
            <a:effectLst/>
          </c:spPr>
          <c:marker>
            <c:symbol val="none"/>
          </c:marker>
          <c:xVal>
            <c:numRef>
              <c:f>'F3'!$A$25:$A$36</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'F3'!$E$25:$E$36</c:f>
              <c:numCache>
                <c:formatCode>0.0</c:formatCode>
                <c:ptCount val="12"/>
                <c:pt idx="0">
                  <c:v>12.5</c:v>
                </c:pt>
                <c:pt idx="1">
                  <c:v>13.5</c:v>
                </c:pt>
                <c:pt idx="2">
                  <c:v>14.3</c:v>
                </c:pt>
                <c:pt idx="3">
                  <c:v>15.1</c:v>
                </c:pt>
                <c:pt idx="4">
                  <c:v>15</c:v>
                </c:pt>
                <c:pt idx="5">
                  <c:v>15.1</c:v>
                </c:pt>
                <c:pt idx="6">
                  <c:v>14.9</c:v>
                </c:pt>
                <c:pt idx="7">
                  <c:v>14.7</c:v>
                </c:pt>
                <c:pt idx="8">
                  <c:v>13.5</c:v>
                </c:pt>
                <c:pt idx="9">
                  <c:v>12.9</c:v>
                </c:pt>
                <c:pt idx="10">
                  <c:v>12.3</c:v>
                </c:pt>
                <c:pt idx="11">
                  <c:v>11.9</c:v>
                </c:pt>
              </c:numCache>
            </c:numRef>
          </c:yVal>
          <c:smooth val="0"/>
          <c:extLst>
            <c:ext xmlns:c16="http://schemas.microsoft.com/office/drawing/2014/chart" uri="{C3380CC4-5D6E-409C-BE32-E72D297353CC}">
              <c16:uniqueId val="{00000003-2428-4CCB-A547-DA190243BD72}"/>
            </c:ext>
          </c:extLst>
        </c:ser>
        <c:ser>
          <c:idx val="6"/>
          <c:order val="4"/>
          <c:tx>
            <c:strRef>
              <c:f>'F3'!$F$24</c:f>
              <c:strCache>
                <c:ptCount val="1"/>
                <c:pt idx="0">
                  <c:v>IRS               pre-tax inc.   households    anchor=12.5  with zeros</c:v>
                </c:pt>
              </c:strCache>
            </c:strRef>
          </c:tx>
          <c:spPr>
            <a:ln w="28575" cap="rnd">
              <a:solidFill>
                <a:schemeClr val="accent1">
                  <a:lumMod val="75000"/>
                </a:schemeClr>
              </a:solidFill>
              <a:prstDash val="sysDash"/>
              <a:round/>
            </a:ln>
            <a:effectLst/>
          </c:spPr>
          <c:marker>
            <c:symbol val="none"/>
          </c:marker>
          <c:xVal>
            <c:numRef>
              <c:f>'F3'!$A$25:$A$36</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'F3'!$F$25:$F$36</c:f>
              <c:numCache>
                <c:formatCode>0.0</c:formatCode>
                <c:ptCount val="12"/>
                <c:pt idx="0">
                  <c:v>12.499709409999999</c:v>
                </c:pt>
                <c:pt idx="1">
                  <c:v>12.869843529999999</c:v>
                </c:pt>
                <c:pt idx="2">
                  <c:v>13.43021225</c:v>
                </c:pt>
                <c:pt idx="3">
                  <c:v>13.570326399999999</c:v>
                </c:pt>
                <c:pt idx="4">
                  <c:v>13.97304858</c:v>
                </c:pt>
                <c:pt idx="5">
                  <c:v>13.85856441</c:v>
                </c:pt>
                <c:pt idx="6">
                  <c:v>13.66309672</c:v>
                </c:pt>
                <c:pt idx="7">
                  <c:v>13.488893750000001</c:v>
                </c:pt>
                <c:pt idx="8">
                  <c:v>12.638482119999999</c:v>
                </c:pt>
                <c:pt idx="9">
                  <c:v>12.15211012</c:v>
                </c:pt>
                <c:pt idx="10">
                  <c:v>12.00097875</c:v>
                </c:pt>
                <c:pt idx="11">
                  <c:v>11.469002870000001</c:v>
                </c:pt>
              </c:numCache>
            </c:numRef>
          </c:yVal>
          <c:smooth val="0"/>
          <c:extLst>
            <c:ext xmlns:c16="http://schemas.microsoft.com/office/drawing/2014/chart" uri="{C3380CC4-5D6E-409C-BE32-E72D297353CC}">
              <c16:uniqueId val="{00000004-2428-4CCB-A547-DA190243BD72}"/>
            </c:ext>
          </c:extLst>
        </c:ser>
        <c:ser>
          <c:idx val="0"/>
          <c:order val="5"/>
          <c:tx>
            <c:strRef>
              <c:f>'F3'!$G$24</c:f>
              <c:strCache>
                <c:ptCount val="1"/>
                <c:pt idx="0">
                  <c:v>IRS               after-tax inc.   households    anchor=12.5 with zeros</c:v>
                </c:pt>
              </c:strCache>
            </c:strRef>
          </c:tx>
          <c:spPr>
            <a:ln w="25400" cap="rnd">
              <a:solidFill>
                <a:schemeClr val="accent1">
                  <a:lumMod val="75000"/>
                </a:schemeClr>
              </a:solidFill>
              <a:prstDash val="solid"/>
              <a:round/>
            </a:ln>
            <a:effectLst/>
          </c:spPr>
          <c:marker>
            <c:symbol val="none"/>
          </c:marker>
          <c:xVal>
            <c:numRef>
              <c:f>'F3'!$A$25:$A$36</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'F3'!$G$25:$G$36</c:f>
              <c:numCache>
                <c:formatCode>0.0</c:formatCode>
                <c:ptCount val="12"/>
                <c:pt idx="0">
                  <c:v>12.500529739999999</c:v>
                </c:pt>
                <c:pt idx="1">
                  <c:v>12.609420499999999</c:v>
                </c:pt>
                <c:pt idx="2">
                  <c:v>12.241367520000001</c:v>
                </c:pt>
                <c:pt idx="3">
                  <c:v>12.36848668</c:v>
                </c:pt>
                <c:pt idx="4">
                  <c:v>12.83135996</c:v>
                </c:pt>
                <c:pt idx="5">
                  <c:v>12.810806290000002</c:v>
                </c:pt>
                <c:pt idx="6">
                  <c:v>12.85424362</c:v>
                </c:pt>
                <c:pt idx="7">
                  <c:v>12.839246369999998</c:v>
                </c:pt>
                <c:pt idx="8">
                  <c:v>12.02066769</c:v>
                </c:pt>
                <c:pt idx="9">
                  <c:v>11.68179913</c:v>
                </c:pt>
                <c:pt idx="10">
                  <c:v>11.619869</c:v>
                </c:pt>
                <c:pt idx="11">
                  <c:v>11.019258710000001</c:v>
                </c:pt>
              </c:numCache>
            </c:numRef>
          </c:yVal>
          <c:smooth val="0"/>
          <c:extLst>
            <c:ext xmlns:c16="http://schemas.microsoft.com/office/drawing/2014/chart" uri="{C3380CC4-5D6E-409C-BE32-E72D297353CC}">
              <c16:uniqueId val="{00000005-2428-4CCB-A547-DA190243BD72}"/>
            </c:ext>
          </c:extLst>
        </c:ser>
        <c:dLbls>
          <c:showLegendKey val="0"/>
          <c:showVal val="0"/>
          <c:showCatName val="0"/>
          <c:showSerName val="0"/>
          <c:showPercent val="0"/>
          <c:showBubbleSize val="0"/>
        </c:dLbls>
        <c:axId val="1758067488"/>
        <c:axId val="1758069568"/>
        <c:extLst>
          <c:ext xmlns:c15="http://schemas.microsoft.com/office/drawing/2012/chart" uri="{02D57815-91ED-43cb-92C2-25804820EDAC}">
            <c15:filteredScatterSeries>
              <c15:ser>
                <c:idx val="4"/>
                <c:order val="2"/>
                <c:tx>
                  <c:strRef>
                    <c:extLst>
                      <c:ext uri="{02D57815-91ED-43cb-92C2-25804820EDAC}">
                        <c15:formulaRef>
                          <c15:sqref>'F3'!$D$24</c15:sqref>
                        </c15:formulaRef>
                      </c:ext>
                    </c:extLst>
                    <c:strCache>
                      <c:ptCount val="1"/>
                      <c:pt idx="0">
                        <c:v>CPS              OPM inc.      households (not shown)</c:v>
                      </c:pt>
                    </c:strCache>
                  </c:strRef>
                </c:tx>
                <c:spPr>
                  <a:ln w="28575" cap="rnd">
                    <a:solidFill>
                      <a:schemeClr val="tx1">
                        <a:lumMod val="50000"/>
                        <a:lumOff val="50000"/>
                      </a:schemeClr>
                    </a:solidFill>
                    <a:prstDash val="sysDot"/>
                    <a:round/>
                  </a:ln>
                  <a:effectLst/>
                </c:spPr>
                <c:marker>
                  <c:symbol val="none"/>
                </c:marker>
                <c:xVal>
                  <c:numRef>
                    <c:extLst>
                      <c:ext uri="{02D57815-91ED-43cb-92C2-25804820EDAC}">
                        <c15:formulaRef>
                          <c15:sqref>'F3'!$A$25:$A$36</c15:sqref>
                        </c15:formulaRef>
                      </c:ext>
                    </c:extLst>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extLst>
                      <c:ext uri="{02D57815-91ED-43cb-92C2-25804820EDAC}">
                        <c15:formulaRef>
                          <c15:sqref>'F3'!$D$25:$D$36</c15:sqref>
                        </c15:formulaRef>
                      </c:ext>
                    </c:extLst>
                    <c:numCache>
                      <c:formatCode>0.0</c:formatCode>
                      <c:ptCount val="12"/>
                      <c:pt idx="0">
                        <c:v>12.5</c:v>
                      </c:pt>
                      <c:pt idx="1">
                        <c:v>13.2</c:v>
                      </c:pt>
                      <c:pt idx="2">
                        <c:v>13.8</c:v>
                      </c:pt>
                      <c:pt idx="3">
                        <c:v>15</c:v>
                      </c:pt>
                      <c:pt idx="4">
                        <c:v>14.5</c:v>
                      </c:pt>
                      <c:pt idx="5">
                        <c:v>14.9</c:v>
                      </c:pt>
                      <c:pt idx="6">
                        <c:v>14.4</c:v>
                      </c:pt>
                      <c:pt idx="7">
                        <c:v>14.4</c:v>
                      </c:pt>
                      <c:pt idx="8">
                        <c:v>13.1</c:v>
                      </c:pt>
                      <c:pt idx="9">
                        <c:v>12.3</c:v>
                      </c:pt>
                      <c:pt idx="10">
                        <c:v>12</c:v>
                      </c:pt>
                      <c:pt idx="11">
                        <c:v>11.5</c:v>
                      </c:pt>
                    </c:numCache>
                  </c:numRef>
                </c:yVal>
                <c:smooth val="0"/>
                <c:extLst>
                  <c:ext xmlns:c16="http://schemas.microsoft.com/office/drawing/2014/chart" uri="{C3380CC4-5D6E-409C-BE32-E72D297353CC}">
                    <c16:uniqueId val="{00000002-2428-4CCB-A547-DA190243BD72}"/>
                  </c:ext>
                </c:extLst>
              </c15:ser>
            </c15:filteredScatterSeries>
          </c:ext>
        </c:extLst>
      </c:scatterChart>
      <c:valAx>
        <c:axId val="1758067488"/>
        <c:scaling>
          <c:orientation val="minMax"/>
          <c:max val="2019"/>
          <c:min val="2007"/>
        </c:scaling>
        <c:delete val="0"/>
        <c:axPos val="b"/>
        <c:numFmt formatCode="0"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758069568"/>
        <c:crosses val="autoZero"/>
        <c:crossBetween val="midCat"/>
        <c:majorUnit val="2"/>
        <c:minorUnit val="1"/>
      </c:valAx>
      <c:valAx>
        <c:axId val="1758069568"/>
        <c:scaling>
          <c:orientation val="minMax"/>
          <c:max val="16"/>
          <c:min val="0"/>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solidFill>
                      <a:schemeClr val="tx1">
                        <a:lumMod val="75000"/>
                        <a:lumOff val="25000"/>
                      </a:schemeClr>
                    </a:solidFill>
                    <a:latin typeface="Times New Roman" panose="02020603050405020304" pitchFamily="18" charset="0"/>
                    <a:cs typeface="Times New Roman" panose="02020603050405020304" pitchFamily="18" charset="0"/>
                  </a:rPr>
                  <a:t>Poverty Rate (percent</a:t>
                </a:r>
                <a:r>
                  <a:rPr lang="en-US" sz="1400">
                    <a:latin typeface="Times New Roman" panose="02020603050405020304" pitchFamily="18" charset="0"/>
                    <a:cs typeface="Times New Roman" panose="02020603050405020304" pitchFamily="18" charset="0"/>
                  </a:rPr>
                  <a:t>)</a:t>
                </a:r>
              </a:p>
            </c:rich>
          </c:tx>
          <c:layout>
            <c:manualLayout>
              <c:xMode val="edge"/>
              <c:yMode val="edge"/>
              <c:x val="1.0424859173305091E-2"/>
              <c:y val="0.250541124993549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758067488"/>
        <c:crosses val="autoZero"/>
        <c:crossBetween val="midCat"/>
        <c:majorUnit val="2"/>
      </c:valAx>
      <c:spPr>
        <a:noFill/>
        <a:ln>
          <a:noFill/>
          <a:prstDash val="sysDash"/>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251840571912067E-2"/>
          <c:y val="3.4993801887482093E-2"/>
          <c:w val="0.78303513462686325"/>
          <c:h val="0.89591451894772312"/>
        </c:manualLayout>
      </c:layout>
      <c:scatterChart>
        <c:scatterStyle val="lineMarker"/>
        <c:varyColors val="0"/>
        <c:ser>
          <c:idx val="1"/>
          <c:order val="0"/>
          <c:tx>
            <c:strRef>
              <c:f>'F4'!$B$26</c:f>
              <c:strCache>
                <c:ptCount val="1"/>
                <c:pt idx="0">
                  <c:v>Age 0-17</c:v>
                </c:pt>
              </c:strCache>
            </c:strRef>
          </c:tx>
          <c:spPr>
            <a:ln w="28575" cap="rnd">
              <a:solidFill>
                <a:srgbClr val="C00000"/>
              </a:solidFill>
              <a:prstDash val="solid"/>
              <a:round/>
            </a:ln>
            <a:effectLst/>
          </c:spPr>
          <c:marker>
            <c:symbol val="none"/>
          </c:marker>
          <c:xVal>
            <c:numRef>
              <c:f>'F4'!$A$27:$A$38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'F4'!$B$27:$B$38</c:f>
              <c:numCache>
                <c:formatCode>0.0</c:formatCode>
                <c:ptCount val="12"/>
                <c:pt idx="0">
                  <c:v>16.708726540000001</c:v>
                </c:pt>
                <c:pt idx="1">
                  <c:v>16.955496050000001</c:v>
                </c:pt>
                <c:pt idx="2">
                  <c:v>16.508176580000001</c:v>
                </c:pt>
                <c:pt idx="3">
                  <c:v>16.838969670000001</c:v>
                </c:pt>
                <c:pt idx="4">
                  <c:v>17.413162879999998</c:v>
                </c:pt>
                <c:pt idx="5">
                  <c:v>17.263083049999999</c:v>
                </c:pt>
                <c:pt idx="6">
                  <c:v>17.523169850000002</c:v>
                </c:pt>
                <c:pt idx="7">
                  <c:v>17.234307139999999</c:v>
                </c:pt>
                <c:pt idx="8">
                  <c:v>16.142666219999999</c:v>
                </c:pt>
                <c:pt idx="9">
                  <c:v>15.431793429999999</c:v>
                </c:pt>
                <c:pt idx="10">
                  <c:v>15.35933837</c:v>
                </c:pt>
                <c:pt idx="11">
                  <c:v>14.140774449999999</c:v>
                </c:pt>
              </c:numCache>
            </c:numRef>
          </c:yVal>
          <c:smooth val="0"/>
          <c:extLst>
            <c:ext xmlns:c16="http://schemas.microsoft.com/office/drawing/2014/chart" uri="{C3380CC4-5D6E-409C-BE32-E72D297353CC}">
              <c16:uniqueId val="{00000000-62C8-41F9-A0E0-4F0F9F294C8C}"/>
            </c:ext>
          </c:extLst>
        </c:ser>
        <c:ser>
          <c:idx val="0"/>
          <c:order val="1"/>
          <c:tx>
            <c:strRef>
              <c:f>'F4'!$C$26</c:f>
              <c:strCache>
                <c:ptCount val="1"/>
                <c:pt idx="0">
                  <c:v>Age 18-64</c:v>
                </c:pt>
              </c:strCache>
            </c:strRef>
          </c:tx>
          <c:spPr>
            <a:ln w="28575" cap="rnd">
              <a:solidFill>
                <a:schemeClr val="accent6"/>
              </a:solidFill>
              <a:prstDash val="solid"/>
              <a:round/>
            </a:ln>
            <a:effectLst/>
          </c:spPr>
          <c:marker>
            <c:symbol val="none"/>
          </c:marker>
          <c:xVal>
            <c:numRef>
              <c:f>'F4'!$A$27:$A$38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'F4'!$C$27:$C$38</c:f>
              <c:numCache>
                <c:formatCode>0.0</c:formatCode>
                <c:ptCount val="12"/>
                <c:pt idx="0">
                  <c:v>13.15262214</c:v>
                </c:pt>
                <c:pt idx="1">
                  <c:v>13.252364720000001</c:v>
                </c:pt>
                <c:pt idx="2">
                  <c:v>12.973224099999999</c:v>
                </c:pt>
                <c:pt idx="3">
                  <c:v>13.15164693</c:v>
                </c:pt>
                <c:pt idx="4">
                  <c:v>13.743324190000001</c:v>
                </c:pt>
                <c:pt idx="5">
                  <c:v>13.823521680000001</c:v>
                </c:pt>
                <c:pt idx="6">
                  <c:v>13.84872798</c:v>
                </c:pt>
                <c:pt idx="7">
                  <c:v>13.967802670000001</c:v>
                </c:pt>
                <c:pt idx="8">
                  <c:v>13.081805839999999</c:v>
                </c:pt>
                <c:pt idx="9">
                  <c:v>12.75253622</c:v>
                </c:pt>
                <c:pt idx="10">
                  <c:v>12.678320300000001</c:v>
                </c:pt>
                <c:pt idx="11">
                  <c:v>12.050698349999999</c:v>
                </c:pt>
              </c:numCache>
            </c:numRef>
          </c:yVal>
          <c:smooth val="0"/>
          <c:extLst>
            <c:ext xmlns:c16="http://schemas.microsoft.com/office/drawing/2014/chart" uri="{C3380CC4-5D6E-409C-BE32-E72D297353CC}">
              <c16:uniqueId val="{00000001-62C8-41F9-A0E0-4F0F9F294C8C}"/>
            </c:ext>
          </c:extLst>
        </c:ser>
        <c:ser>
          <c:idx val="2"/>
          <c:order val="2"/>
          <c:tx>
            <c:strRef>
              <c:f>'F4'!$D$26</c:f>
              <c:strCache>
                <c:ptCount val="1"/>
                <c:pt idx="0">
                  <c:v>Age 65+</c:v>
                </c:pt>
              </c:strCache>
            </c:strRef>
          </c:tx>
          <c:spPr>
            <a:ln w="28575" cap="rnd">
              <a:solidFill>
                <a:schemeClr val="accent1">
                  <a:lumMod val="75000"/>
                </a:schemeClr>
              </a:solidFill>
              <a:prstDash val="solid"/>
              <a:round/>
            </a:ln>
            <a:effectLst/>
          </c:spPr>
          <c:marker>
            <c:symbol val="none"/>
          </c:marker>
          <c:xVal>
            <c:numRef>
              <c:f>'F4'!$A$27:$A$38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'F4'!$D$27:$D$38</c:f>
              <c:numCache>
                <c:formatCode>0.0</c:formatCode>
                <c:ptCount val="12"/>
                <c:pt idx="0">
                  <c:v>10.33707098</c:v>
                </c:pt>
                <c:pt idx="1">
                  <c:v>10.582672560000001</c:v>
                </c:pt>
                <c:pt idx="2">
                  <c:v>9.7927166799999998</c:v>
                </c:pt>
                <c:pt idx="3">
                  <c:v>9.6341121200000011</c:v>
                </c:pt>
                <c:pt idx="4">
                  <c:v>10.061428079999999</c:v>
                </c:pt>
                <c:pt idx="5">
                  <c:v>10.040983820000001</c:v>
                </c:pt>
                <c:pt idx="6">
                  <c:v>10.070749660000001</c:v>
                </c:pt>
                <c:pt idx="7">
                  <c:v>9.99552613</c:v>
                </c:pt>
                <c:pt idx="8">
                  <c:v>9.5868042899999999</c:v>
                </c:pt>
                <c:pt idx="9">
                  <c:v>9.6497831000000005</c:v>
                </c:pt>
                <c:pt idx="10">
                  <c:v>9.8044876799999994</c:v>
                </c:pt>
                <c:pt idx="11">
                  <c:v>9.60014346</c:v>
                </c:pt>
              </c:numCache>
            </c:numRef>
          </c:yVal>
          <c:smooth val="0"/>
          <c:extLst>
            <c:ext xmlns:c16="http://schemas.microsoft.com/office/drawing/2014/chart" uri="{C3380CC4-5D6E-409C-BE32-E72D297353CC}">
              <c16:uniqueId val="{00000002-62C8-41F9-A0E0-4F0F9F294C8C}"/>
            </c:ext>
          </c:extLst>
        </c:ser>
        <c:ser>
          <c:idx val="4"/>
          <c:order val="3"/>
          <c:tx>
            <c:v>pre-tax 0-17</c:v>
          </c:tx>
          <c:spPr>
            <a:ln w="28575" cap="rnd">
              <a:solidFill>
                <a:srgbClr val="C00000"/>
              </a:solidFill>
              <a:prstDash val="sysDash"/>
              <a:round/>
            </a:ln>
            <a:effectLst/>
          </c:spPr>
          <c:marker>
            <c:symbol val="none"/>
          </c:marker>
          <c:xVal>
            <c:numRef>
              <c:f>'F4'!$A$27:$A$38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'F4'!$G$27:$G$38</c:f>
              <c:numCache>
                <c:formatCode>0.0</c:formatCode>
                <c:ptCount val="12"/>
                <c:pt idx="0">
                  <c:v>18.044301090000001</c:v>
                </c:pt>
                <c:pt idx="1">
                  <c:v>18.86163934</c:v>
                </c:pt>
                <c:pt idx="2">
                  <c:v>20.286176780000002</c:v>
                </c:pt>
                <c:pt idx="3">
                  <c:v>20.62362787</c:v>
                </c:pt>
                <c:pt idx="4">
                  <c:v>21.16886044</c:v>
                </c:pt>
                <c:pt idx="5">
                  <c:v>20.924652390000002</c:v>
                </c:pt>
                <c:pt idx="6">
                  <c:v>20.786278830000001</c:v>
                </c:pt>
                <c:pt idx="7">
                  <c:v>20.350751940000002</c:v>
                </c:pt>
                <c:pt idx="8">
                  <c:v>19.18508812</c:v>
                </c:pt>
                <c:pt idx="9">
                  <c:v>18.251430839999998</c:v>
                </c:pt>
                <c:pt idx="10">
                  <c:v>18.0076517</c:v>
                </c:pt>
                <c:pt idx="11">
                  <c:v>17.000707009999999</c:v>
                </c:pt>
              </c:numCache>
            </c:numRef>
          </c:yVal>
          <c:smooth val="0"/>
          <c:extLst>
            <c:ext xmlns:c16="http://schemas.microsoft.com/office/drawing/2014/chart" uri="{C3380CC4-5D6E-409C-BE32-E72D297353CC}">
              <c16:uniqueId val="{00000003-62C8-41F9-A0E0-4F0F9F294C8C}"/>
            </c:ext>
          </c:extLst>
        </c:ser>
        <c:ser>
          <c:idx val="5"/>
          <c:order val="4"/>
          <c:tx>
            <c:v>pre-tax 18-64</c:v>
          </c:tx>
          <c:spPr>
            <a:ln w="28575" cap="rnd">
              <a:solidFill>
                <a:schemeClr val="accent6"/>
              </a:solidFill>
              <a:prstDash val="sysDash"/>
              <a:round/>
            </a:ln>
            <a:effectLst/>
          </c:spPr>
          <c:marker>
            <c:symbol val="none"/>
          </c:marker>
          <c:xVal>
            <c:numRef>
              <c:f>'F4'!$A$27:$A$38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'F4'!$H$27:$H$38</c:f>
              <c:numCache>
                <c:formatCode>0.0</c:formatCode>
                <c:ptCount val="12"/>
                <c:pt idx="0">
                  <c:v>12.8154825</c:v>
                </c:pt>
                <c:pt idx="1">
                  <c:v>13.11304633</c:v>
                </c:pt>
                <c:pt idx="2">
                  <c:v>13.71484382</c:v>
                </c:pt>
                <c:pt idx="3">
                  <c:v>13.89614491</c:v>
                </c:pt>
                <c:pt idx="4">
                  <c:v>14.347417309999999</c:v>
                </c:pt>
                <c:pt idx="5">
                  <c:v>14.327914920000001</c:v>
                </c:pt>
                <c:pt idx="6">
                  <c:v>14.081889140000001</c:v>
                </c:pt>
                <c:pt idx="7">
                  <c:v>14.008224350000001</c:v>
                </c:pt>
                <c:pt idx="8">
                  <c:v>13.130657539999998</c:v>
                </c:pt>
                <c:pt idx="9">
                  <c:v>12.670453270000001</c:v>
                </c:pt>
                <c:pt idx="10">
                  <c:v>12.489901230000001</c:v>
                </c:pt>
                <c:pt idx="11">
                  <c:v>11.97388862</c:v>
                </c:pt>
              </c:numCache>
            </c:numRef>
          </c:yVal>
          <c:smooth val="0"/>
          <c:extLst>
            <c:ext xmlns:c16="http://schemas.microsoft.com/office/drawing/2014/chart" uri="{C3380CC4-5D6E-409C-BE32-E72D297353CC}">
              <c16:uniqueId val="{00000004-62C8-41F9-A0E0-4F0F9F294C8C}"/>
            </c:ext>
          </c:extLst>
        </c:ser>
        <c:ser>
          <c:idx val="6"/>
          <c:order val="5"/>
          <c:tx>
            <c:v>pre-tax 65+</c:v>
          </c:tx>
          <c:spPr>
            <a:ln w="28575" cap="rnd">
              <a:solidFill>
                <a:schemeClr val="accent1">
                  <a:lumMod val="75000"/>
                </a:schemeClr>
              </a:solidFill>
              <a:prstDash val="sysDash"/>
              <a:round/>
            </a:ln>
            <a:effectLst/>
          </c:spPr>
          <c:marker>
            <c:symbol val="none"/>
          </c:marker>
          <c:xVal>
            <c:numRef>
              <c:f>'F4'!$A$27:$A$38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'F4'!$I$27:$I$38</c:f>
              <c:numCache>
                <c:formatCode>0.0</c:formatCode>
                <c:ptCount val="12"/>
                <c:pt idx="0">
                  <c:v>9.4233051999999997</c:v>
                </c:pt>
                <c:pt idx="1">
                  <c:v>9.7866142600000003</c:v>
                </c:pt>
                <c:pt idx="2">
                  <c:v>9.1756753100000008</c:v>
                </c:pt>
                <c:pt idx="3">
                  <c:v>9.0210095500000005</c:v>
                </c:pt>
                <c:pt idx="4">
                  <c:v>9.4193494300000005</c:v>
                </c:pt>
                <c:pt idx="5">
                  <c:v>9.3378862900000001</c:v>
                </c:pt>
                <c:pt idx="6">
                  <c:v>9.3525936000000005</c:v>
                </c:pt>
                <c:pt idx="7">
                  <c:v>9.2598936100000007</c:v>
                </c:pt>
                <c:pt idx="8">
                  <c:v>8.83840073</c:v>
                </c:pt>
                <c:pt idx="9">
                  <c:v>8.8998681600000005</c:v>
                </c:pt>
                <c:pt idx="10">
                  <c:v>9.0043715500000001</c:v>
                </c:pt>
                <c:pt idx="11">
                  <c:v>8.8916232100000006</c:v>
                </c:pt>
              </c:numCache>
            </c:numRef>
          </c:yVal>
          <c:smooth val="0"/>
          <c:extLst>
            <c:ext xmlns:c16="http://schemas.microsoft.com/office/drawing/2014/chart" uri="{C3380CC4-5D6E-409C-BE32-E72D297353CC}">
              <c16:uniqueId val="{00000005-62C8-41F9-A0E0-4F0F9F294C8C}"/>
            </c:ext>
          </c:extLst>
        </c:ser>
        <c:dLbls>
          <c:showLegendKey val="0"/>
          <c:showVal val="0"/>
          <c:showCatName val="0"/>
          <c:showSerName val="0"/>
          <c:showPercent val="0"/>
          <c:showBubbleSize val="0"/>
        </c:dLbls>
        <c:axId val="1758067488"/>
        <c:axId val="1758069568"/>
        <c:extLst/>
      </c:scatterChart>
      <c:valAx>
        <c:axId val="1758067488"/>
        <c:scaling>
          <c:orientation val="minMax"/>
          <c:max val="2019"/>
          <c:min val="2007"/>
        </c:scaling>
        <c:delete val="0"/>
        <c:axPos val="b"/>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758069568"/>
        <c:crosses val="autoZero"/>
        <c:crossBetween val="midCat"/>
        <c:majorUnit val="2"/>
        <c:minorUnit val="1"/>
      </c:valAx>
      <c:valAx>
        <c:axId val="1758069568"/>
        <c:scaling>
          <c:orientation val="minMax"/>
          <c:max val="22"/>
          <c:min val="0"/>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solidFill>
                      <a:schemeClr val="tx1">
                        <a:lumMod val="75000"/>
                        <a:lumOff val="25000"/>
                      </a:schemeClr>
                    </a:solidFill>
                    <a:latin typeface="Times New Roman" panose="02020603050405020304" pitchFamily="18" charset="0"/>
                    <a:cs typeface="Times New Roman" panose="02020603050405020304" pitchFamily="18" charset="0"/>
                  </a:rPr>
                  <a:t>Poverty Rate (percent)</a:t>
                </a:r>
              </a:p>
            </c:rich>
          </c:tx>
          <c:layout>
            <c:manualLayout>
              <c:xMode val="edge"/>
              <c:yMode val="edge"/>
              <c:x val="1.8080330867732444E-2"/>
              <c:y val="0.2473282744007148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758067488"/>
        <c:crosses val="autoZero"/>
        <c:crossBetween val="midCat"/>
        <c:majorUnit val="4"/>
        <c:minorUnit val="2"/>
      </c:valAx>
      <c:spPr>
        <a:noFill/>
        <a:ln>
          <a:noFill/>
          <a:prstDash val="sysDash"/>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78948785248001"/>
          <c:y val="2.694025177147763E-2"/>
          <c:w val="0.8376550743657043"/>
          <c:h val="0.84181929750867424"/>
        </c:manualLayout>
      </c:layout>
      <c:scatterChart>
        <c:scatterStyle val="lineMarker"/>
        <c:varyColors val="0"/>
        <c:ser>
          <c:idx val="0"/>
          <c:order val="0"/>
          <c:tx>
            <c:strRef>
              <c:f>'F5'!$B$25</c:f>
              <c:strCache>
                <c:ptCount val="1"/>
                <c:pt idx="0">
                  <c:v>2007</c:v>
                </c:pt>
              </c:strCache>
            </c:strRef>
          </c:tx>
          <c:spPr>
            <a:ln w="28575" cap="rnd">
              <a:solidFill>
                <a:srgbClr val="C00000"/>
              </a:solidFill>
              <a:prstDash val="solid"/>
              <a:round/>
            </a:ln>
            <a:effectLst/>
          </c:spPr>
          <c:marker>
            <c:symbol val="none"/>
          </c:marker>
          <c:xVal>
            <c:numRef>
              <c:f>'F5'!$A$26:$A$37</c:f>
              <c:numCache>
                <c:formatCode>General</c:formatCode>
                <c:ptCount val="12"/>
                <c:pt idx="0">
                  <c:v>0</c:v>
                </c:pt>
                <c:pt idx="1">
                  <c:v>1</c:v>
                </c:pt>
                <c:pt idx="2">
                  <c:v>2</c:v>
                </c:pt>
                <c:pt idx="3">
                  <c:v>3</c:v>
                </c:pt>
                <c:pt idx="4">
                  <c:v>4</c:v>
                </c:pt>
                <c:pt idx="5">
                  <c:v>5</c:v>
                </c:pt>
                <c:pt idx="6">
                  <c:v>6</c:v>
                </c:pt>
                <c:pt idx="7">
                  <c:v>7</c:v>
                </c:pt>
                <c:pt idx="8">
                  <c:v>8</c:v>
                </c:pt>
                <c:pt idx="9">
                  <c:v>9</c:v>
                </c:pt>
                <c:pt idx="10">
                  <c:v>10</c:v>
                </c:pt>
                <c:pt idx="11">
                  <c:v>11</c:v>
                </c:pt>
              </c:numCache>
            </c:numRef>
          </c:xVal>
          <c:yVal>
            <c:numRef>
              <c:f>'F5'!$B$26:$B$37</c:f>
              <c:numCache>
                <c:formatCode>0.00</c:formatCode>
                <c:ptCount val="12"/>
                <c:pt idx="0">
                  <c:v>1</c:v>
                </c:pt>
                <c:pt idx="1">
                  <c:v>0.57214457220000003</c:v>
                </c:pt>
                <c:pt idx="2">
                  <c:v>0.46164728300000002</c:v>
                </c:pt>
                <c:pt idx="3">
                  <c:v>0.41414576219999999</c:v>
                </c:pt>
                <c:pt idx="4">
                  <c:v>0.39604576540000003</c:v>
                </c:pt>
                <c:pt idx="5">
                  <c:v>0.37297350689999997</c:v>
                </c:pt>
                <c:pt idx="6">
                  <c:v>0.35983375220000002</c:v>
                </c:pt>
                <c:pt idx="7">
                  <c:v>0.34289189040000001</c:v>
                </c:pt>
                <c:pt idx="8">
                  <c:v>0.31289863099999998</c:v>
                </c:pt>
                <c:pt idx="9">
                  <c:v>0.2955452261</c:v>
                </c:pt>
                <c:pt idx="10">
                  <c:v>0.28490058629999998</c:v>
                </c:pt>
                <c:pt idx="11">
                  <c:v>0.26693809590000001</c:v>
                </c:pt>
              </c:numCache>
            </c:numRef>
          </c:yVal>
          <c:smooth val="0"/>
          <c:extLst>
            <c:ext xmlns:c16="http://schemas.microsoft.com/office/drawing/2014/chart" uri="{C3380CC4-5D6E-409C-BE32-E72D297353CC}">
              <c16:uniqueId val="{00000000-9B41-4CA4-AB69-3B9D0FA6EF56}"/>
            </c:ext>
          </c:extLst>
        </c:ser>
        <c:ser>
          <c:idx val="1"/>
          <c:order val="1"/>
          <c:tx>
            <c:strRef>
              <c:f>'F5'!$C$25</c:f>
              <c:strCache>
                <c:ptCount val="1"/>
                <c:pt idx="0">
                  <c:v>2009</c:v>
                </c:pt>
              </c:strCache>
            </c:strRef>
          </c:tx>
          <c:spPr>
            <a:ln w="28575" cap="rnd">
              <a:solidFill>
                <a:schemeClr val="accent1">
                  <a:lumMod val="75000"/>
                </a:schemeClr>
              </a:solidFill>
              <a:prstDash val="sysDot"/>
              <a:round/>
            </a:ln>
            <a:effectLst/>
          </c:spPr>
          <c:marker>
            <c:symbol val="none"/>
          </c:marker>
          <c:xVal>
            <c:numRef>
              <c:f>'F5'!$A$26:$A$37</c:f>
              <c:numCache>
                <c:formatCode>General</c:formatCode>
                <c:ptCount val="12"/>
                <c:pt idx="0">
                  <c:v>0</c:v>
                </c:pt>
                <c:pt idx="1">
                  <c:v>1</c:v>
                </c:pt>
                <c:pt idx="2">
                  <c:v>2</c:v>
                </c:pt>
                <c:pt idx="3">
                  <c:v>3</c:v>
                </c:pt>
                <c:pt idx="4">
                  <c:v>4</c:v>
                </c:pt>
                <c:pt idx="5">
                  <c:v>5</c:v>
                </c:pt>
                <c:pt idx="6">
                  <c:v>6</c:v>
                </c:pt>
                <c:pt idx="7">
                  <c:v>7</c:v>
                </c:pt>
                <c:pt idx="8">
                  <c:v>8</c:v>
                </c:pt>
                <c:pt idx="9">
                  <c:v>9</c:v>
                </c:pt>
                <c:pt idx="10">
                  <c:v>10</c:v>
                </c:pt>
                <c:pt idx="11">
                  <c:v>11</c:v>
                </c:pt>
              </c:numCache>
            </c:numRef>
          </c:xVal>
          <c:yVal>
            <c:numRef>
              <c:f>'F5'!$C$26:$C$37</c:f>
              <c:numCache>
                <c:formatCode>0.00</c:formatCode>
                <c:ptCount val="12"/>
                <c:pt idx="0">
                  <c:v>1</c:v>
                </c:pt>
                <c:pt idx="1">
                  <c:v>0.56419581910000005</c:v>
                </c:pt>
                <c:pt idx="2">
                  <c:v>0.48475304899999999</c:v>
                </c:pt>
                <c:pt idx="3">
                  <c:v>0.43550469879999998</c:v>
                </c:pt>
                <c:pt idx="4">
                  <c:v>0.40787805649999997</c:v>
                </c:pt>
                <c:pt idx="5">
                  <c:v>0.3804081601</c:v>
                </c:pt>
                <c:pt idx="6">
                  <c:v>0.3427214435</c:v>
                </c:pt>
                <c:pt idx="7">
                  <c:v>0.31914411279999999</c:v>
                </c:pt>
                <c:pt idx="8">
                  <c:v>0.30371471750000001</c:v>
                </c:pt>
                <c:pt idx="9">
                  <c:v>0.28170882429999999</c:v>
                </c:pt>
              </c:numCache>
            </c:numRef>
          </c:yVal>
          <c:smooth val="0"/>
          <c:extLst>
            <c:ext xmlns:c16="http://schemas.microsoft.com/office/drawing/2014/chart" uri="{C3380CC4-5D6E-409C-BE32-E72D297353CC}">
              <c16:uniqueId val="{00000001-9B41-4CA4-AB69-3B9D0FA6EF56}"/>
            </c:ext>
          </c:extLst>
        </c:ser>
        <c:ser>
          <c:idx val="2"/>
          <c:order val="2"/>
          <c:tx>
            <c:strRef>
              <c:f>'F5'!$D$25</c:f>
              <c:strCache>
                <c:ptCount val="1"/>
                <c:pt idx="0">
                  <c:v>2011</c:v>
                </c:pt>
              </c:strCache>
            </c:strRef>
          </c:tx>
          <c:spPr>
            <a:ln w="28575" cap="rnd">
              <a:solidFill>
                <a:schemeClr val="bg1">
                  <a:lumMod val="50000"/>
                </a:schemeClr>
              </a:solidFill>
              <a:prstDash val="sysDash"/>
              <a:round/>
            </a:ln>
            <a:effectLst/>
          </c:spPr>
          <c:marker>
            <c:symbol val="none"/>
          </c:marker>
          <c:xVal>
            <c:numRef>
              <c:f>'F5'!$A$26:$A$37</c:f>
              <c:numCache>
                <c:formatCode>General</c:formatCode>
                <c:ptCount val="12"/>
                <c:pt idx="0">
                  <c:v>0</c:v>
                </c:pt>
                <c:pt idx="1">
                  <c:v>1</c:v>
                </c:pt>
                <c:pt idx="2">
                  <c:v>2</c:v>
                </c:pt>
                <c:pt idx="3">
                  <c:v>3</c:v>
                </c:pt>
                <c:pt idx="4">
                  <c:v>4</c:v>
                </c:pt>
                <c:pt idx="5">
                  <c:v>5</c:v>
                </c:pt>
                <c:pt idx="6">
                  <c:v>6</c:v>
                </c:pt>
                <c:pt idx="7">
                  <c:v>7</c:v>
                </c:pt>
                <c:pt idx="8">
                  <c:v>8</c:v>
                </c:pt>
                <c:pt idx="9">
                  <c:v>9</c:v>
                </c:pt>
                <c:pt idx="10">
                  <c:v>10</c:v>
                </c:pt>
                <c:pt idx="11">
                  <c:v>11</c:v>
                </c:pt>
              </c:numCache>
            </c:numRef>
          </c:xVal>
          <c:yVal>
            <c:numRef>
              <c:f>'F5'!$D$26:$D$37</c:f>
              <c:numCache>
                <c:formatCode>0.00</c:formatCode>
                <c:ptCount val="12"/>
                <c:pt idx="0">
                  <c:v>1</c:v>
                </c:pt>
                <c:pt idx="1">
                  <c:v>0.57216977349999998</c:v>
                </c:pt>
                <c:pt idx="2">
                  <c:v>0.48995613259999998</c:v>
                </c:pt>
                <c:pt idx="3">
                  <c:v>0.43889035570000001</c:v>
                </c:pt>
                <c:pt idx="4">
                  <c:v>0.38406611899999998</c:v>
                </c:pt>
                <c:pt idx="5">
                  <c:v>0.35222113040000003</c:v>
                </c:pt>
                <c:pt idx="6">
                  <c:v>0.33232524009999997</c:v>
                </c:pt>
                <c:pt idx="7">
                  <c:v>0.30592307520000001</c:v>
                </c:pt>
              </c:numCache>
            </c:numRef>
          </c:yVal>
          <c:smooth val="0"/>
          <c:extLst>
            <c:ext xmlns:c16="http://schemas.microsoft.com/office/drawing/2014/chart" uri="{C3380CC4-5D6E-409C-BE32-E72D297353CC}">
              <c16:uniqueId val="{00000002-9B41-4CA4-AB69-3B9D0FA6EF56}"/>
            </c:ext>
          </c:extLst>
        </c:ser>
        <c:ser>
          <c:idx val="3"/>
          <c:order val="3"/>
          <c:tx>
            <c:strRef>
              <c:f>'F5'!$E$25</c:f>
              <c:strCache>
                <c:ptCount val="1"/>
                <c:pt idx="0">
                  <c:v>2013</c:v>
                </c:pt>
              </c:strCache>
            </c:strRef>
          </c:tx>
          <c:spPr>
            <a:ln w="28575" cap="rnd">
              <a:solidFill>
                <a:schemeClr val="accent4">
                  <a:lumMod val="75000"/>
                </a:schemeClr>
              </a:solidFill>
              <a:round/>
            </a:ln>
            <a:effectLst/>
          </c:spPr>
          <c:marker>
            <c:symbol val="none"/>
          </c:marker>
          <c:xVal>
            <c:numRef>
              <c:f>'F5'!$A$26:$A$37</c:f>
              <c:numCache>
                <c:formatCode>General</c:formatCode>
                <c:ptCount val="12"/>
                <c:pt idx="0">
                  <c:v>0</c:v>
                </c:pt>
                <c:pt idx="1">
                  <c:v>1</c:v>
                </c:pt>
                <c:pt idx="2">
                  <c:v>2</c:v>
                </c:pt>
                <c:pt idx="3">
                  <c:v>3</c:v>
                </c:pt>
                <c:pt idx="4">
                  <c:v>4</c:v>
                </c:pt>
                <c:pt idx="5">
                  <c:v>5</c:v>
                </c:pt>
                <c:pt idx="6">
                  <c:v>6</c:v>
                </c:pt>
                <c:pt idx="7">
                  <c:v>7</c:v>
                </c:pt>
                <c:pt idx="8">
                  <c:v>8</c:v>
                </c:pt>
                <c:pt idx="9">
                  <c:v>9</c:v>
                </c:pt>
                <c:pt idx="10">
                  <c:v>10</c:v>
                </c:pt>
                <c:pt idx="11">
                  <c:v>11</c:v>
                </c:pt>
              </c:numCache>
            </c:numRef>
          </c:xVal>
          <c:yVal>
            <c:numRef>
              <c:f>'F5'!$E$26:$E$37</c:f>
              <c:numCache>
                <c:formatCode>0.00</c:formatCode>
                <c:ptCount val="12"/>
                <c:pt idx="0">
                  <c:v>1</c:v>
                </c:pt>
                <c:pt idx="1">
                  <c:v>0.59051008770000002</c:v>
                </c:pt>
                <c:pt idx="2">
                  <c:v>0.4757704109</c:v>
                </c:pt>
                <c:pt idx="3">
                  <c:v>0.4191438784</c:v>
                </c:pt>
                <c:pt idx="4">
                  <c:v>0.38382670819999998</c:v>
                </c:pt>
                <c:pt idx="5">
                  <c:v>0.34676231210000003</c:v>
                </c:pt>
              </c:numCache>
            </c:numRef>
          </c:yVal>
          <c:smooth val="0"/>
          <c:extLst>
            <c:ext xmlns:c16="http://schemas.microsoft.com/office/drawing/2014/chart" uri="{C3380CC4-5D6E-409C-BE32-E72D297353CC}">
              <c16:uniqueId val="{00000003-9B41-4CA4-AB69-3B9D0FA6EF56}"/>
            </c:ext>
          </c:extLst>
        </c:ser>
        <c:dLbls>
          <c:showLegendKey val="0"/>
          <c:showVal val="0"/>
          <c:showCatName val="0"/>
          <c:showSerName val="0"/>
          <c:showPercent val="0"/>
          <c:showBubbleSize val="0"/>
        </c:dLbls>
        <c:axId val="1758053760"/>
        <c:axId val="1758068320"/>
      </c:scatterChart>
      <c:valAx>
        <c:axId val="1758053760"/>
        <c:scaling>
          <c:orientation val="minMax"/>
          <c:max val="11"/>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chemeClr val="tx1">
                        <a:lumMod val="75000"/>
                        <a:lumOff val="25000"/>
                      </a:schemeClr>
                    </a:solidFill>
                    <a:latin typeface="Times New Roman" panose="02020603050405020304" pitchFamily="18" charset="0"/>
                    <a:cs typeface="Times New Roman" panose="02020603050405020304" pitchFamily="18" charset="0"/>
                  </a:rPr>
                  <a:t>Years after start of following those in poverty</a:t>
                </a:r>
              </a:p>
            </c:rich>
          </c:tx>
          <c:layout>
            <c:manualLayout>
              <c:xMode val="edge"/>
              <c:yMode val="edge"/>
              <c:x val="0.28320577632076144"/>
              <c:y val="0.919994521469881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758068320"/>
        <c:crosses val="autoZero"/>
        <c:crossBetween val="midCat"/>
        <c:minorUnit val="1"/>
      </c:valAx>
      <c:valAx>
        <c:axId val="1758068320"/>
        <c:scaling>
          <c:orientation val="minMax"/>
          <c:max val="1"/>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solidFill>
                      <a:schemeClr val="tx1">
                        <a:lumMod val="75000"/>
                        <a:lumOff val="25000"/>
                      </a:schemeClr>
                    </a:solidFill>
                    <a:latin typeface="Times New Roman" panose="02020603050405020304" pitchFamily="18" charset="0"/>
                    <a:cs typeface="Times New Roman" panose="02020603050405020304" pitchFamily="18" charset="0"/>
                  </a:rPr>
                  <a:t>Share remaining in poverty</a:t>
                </a:r>
              </a:p>
            </c:rich>
          </c:tx>
          <c:layout>
            <c:manualLayout>
              <c:xMode val="edge"/>
              <c:yMode val="edge"/>
              <c:x val="1.144438657230103E-2"/>
              <c:y val="0.2248330022701865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758053760"/>
        <c:crosses val="autoZero"/>
        <c:crossBetween val="midCat"/>
        <c:majorUnit val="0.2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78937007874017"/>
          <c:y val="5.1837332684958326E-2"/>
          <c:w val="0.74019923450648861"/>
          <c:h val="0.83890872795830096"/>
        </c:manualLayout>
      </c:layout>
      <c:scatterChart>
        <c:scatterStyle val="lineMarker"/>
        <c:varyColors val="0"/>
        <c:ser>
          <c:idx val="0"/>
          <c:order val="0"/>
          <c:tx>
            <c:strRef>
              <c:f>'F6'!$B$25</c:f>
              <c:strCache>
                <c:ptCount val="1"/>
                <c:pt idx="0">
                  <c:v>Age 0-17</c:v>
                </c:pt>
              </c:strCache>
            </c:strRef>
          </c:tx>
          <c:spPr>
            <a:ln w="28575" cap="rnd">
              <a:solidFill>
                <a:schemeClr val="accent1"/>
              </a:solidFill>
              <a:round/>
            </a:ln>
            <a:effectLst/>
          </c:spPr>
          <c:marker>
            <c:symbol val="none"/>
          </c:marker>
          <c:xVal>
            <c:numRef>
              <c:f>'F6'!$A$26:$A$38</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numCache>
            </c:numRef>
          </c:xVal>
          <c:yVal>
            <c:numRef>
              <c:f>'F6'!$B$26:$B$38</c:f>
              <c:numCache>
                <c:formatCode>0.00</c:formatCode>
                <c:ptCount val="13"/>
                <c:pt idx="0">
                  <c:v>1</c:v>
                </c:pt>
                <c:pt idx="1">
                  <c:v>0.5394903460000432</c:v>
                </c:pt>
                <c:pt idx="2">
                  <c:v>0.42562019189178019</c:v>
                </c:pt>
                <c:pt idx="3">
                  <c:v>0.37400255146671241</c:v>
                </c:pt>
                <c:pt idx="4">
                  <c:v>0.35526216427075552</c:v>
                </c:pt>
                <c:pt idx="5">
                  <c:v>0.33043907501825664</c:v>
                </c:pt>
                <c:pt idx="6">
                  <c:v>0.32129747642068518</c:v>
                </c:pt>
                <c:pt idx="7">
                  <c:v>0.30557534734549074</c:v>
                </c:pt>
                <c:pt idx="8">
                  <c:v>0.27062504769854856</c:v>
                </c:pt>
                <c:pt idx="9">
                  <c:v>0.25036168333141468</c:v>
                </c:pt>
                <c:pt idx="10">
                  <c:v>0.24023958547055502</c:v>
                </c:pt>
                <c:pt idx="11">
                  <c:v>0.22181625011299527</c:v>
                </c:pt>
              </c:numCache>
            </c:numRef>
          </c:yVal>
          <c:smooth val="0"/>
          <c:extLst>
            <c:ext xmlns:c16="http://schemas.microsoft.com/office/drawing/2014/chart" uri="{C3380CC4-5D6E-409C-BE32-E72D297353CC}">
              <c16:uniqueId val="{00000000-6E50-482E-86A7-AFE3449C10E4}"/>
            </c:ext>
          </c:extLst>
        </c:ser>
        <c:ser>
          <c:idx val="1"/>
          <c:order val="1"/>
          <c:tx>
            <c:strRef>
              <c:f>'F6'!$C$25</c:f>
              <c:strCache>
                <c:ptCount val="1"/>
                <c:pt idx="0">
                  <c:v>Age 18-24</c:v>
                </c:pt>
              </c:strCache>
            </c:strRef>
          </c:tx>
          <c:spPr>
            <a:ln w="28575" cap="rnd">
              <a:solidFill>
                <a:schemeClr val="accent2"/>
              </a:solidFill>
              <a:prstDash val="sysDash"/>
              <a:round/>
            </a:ln>
            <a:effectLst/>
          </c:spPr>
          <c:marker>
            <c:symbol val="none"/>
          </c:marker>
          <c:xVal>
            <c:numRef>
              <c:f>'F6'!$A$26:$A$38</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numCache>
            </c:numRef>
          </c:xVal>
          <c:yVal>
            <c:numRef>
              <c:f>'F6'!$C$26:$C$38</c:f>
              <c:numCache>
                <c:formatCode>0.00</c:formatCode>
                <c:ptCount val="13"/>
                <c:pt idx="0">
                  <c:v>1</c:v>
                </c:pt>
                <c:pt idx="1">
                  <c:v>0.48982529970328093</c:v>
                </c:pt>
                <c:pt idx="2">
                  <c:v>0.38851691140514344</c:v>
                </c:pt>
                <c:pt idx="3">
                  <c:v>0.33541291857668065</c:v>
                </c:pt>
                <c:pt idx="4">
                  <c:v>0.31387515540492544</c:v>
                </c:pt>
                <c:pt idx="5">
                  <c:v>0.29519018262157981</c:v>
                </c:pt>
                <c:pt idx="6">
                  <c:v>0.28110693743372267</c:v>
                </c:pt>
                <c:pt idx="7">
                  <c:v>0.26553888774253925</c:v>
                </c:pt>
                <c:pt idx="8">
                  <c:v>0.24301980052348554</c:v>
                </c:pt>
                <c:pt idx="9">
                  <c:v>0.22848427412169969</c:v>
                </c:pt>
                <c:pt idx="10">
                  <c:v>0.21923523976972842</c:v>
                </c:pt>
                <c:pt idx="11">
                  <c:v>0.20349971486010962</c:v>
                </c:pt>
              </c:numCache>
            </c:numRef>
          </c:yVal>
          <c:smooth val="0"/>
          <c:extLst>
            <c:ext xmlns:c16="http://schemas.microsoft.com/office/drawing/2014/chart" uri="{C3380CC4-5D6E-409C-BE32-E72D297353CC}">
              <c16:uniqueId val="{00000001-6E50-482E-86A7-AFE3449C10E4}"/>
            </c:ext>
          </c:extLst>
        </c:ser>
        <c:ser>
          <c:idx val="2"/>
          <c:order val="2"/>
          <c:tx>
            <c:strRef>
              <c:f>'F6'!$D$25</c:f>
              <c:strCache>
                <c:ptCount val="1"/>
                <c:pt idx="0">
                  <c:v>Age 25-54</c:v>
                </c:pt>
              </c:strCache>
            </c:strRef>
          </c:tx>
          <c:spPr>
            <a:ln w="28575" cap="rnd">
              <a:solidFill>
                <a:schemeClr val="accent3"/>
              </a:solidFill>
              <a:round/>
            </a:ln>
            <a:effectLst/>
          </c:spPr>
          <c:marker>
            <c:symbol val="none"/>
          </c:marker>
          <c:xVal>
            <c:numRef>
              <c:f>'F6'!$A$26:$A$38</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numCache>
            </c:numRef>
          </c:xVal>
          <c:yVal>
            <c:numRef>
              <c:f>'F6'!$D$26:$D$38</c:f>
              <c:numCache>
                <c:formatCode>0.00</c:formatCode>
                <c:ptCount val="13"/>
                <c:pt idx="0">
                  <c:v>1</c:v>
                </c:pt>
                <c:pt idx="1">
                  <c:v>0.57303526317592846</c:v>
                </c:pt>
                <c:pt idx="2">
                  <c:v>0.46841338892432893</c:v>
                </c:pt>
                <c:pt idx="3">
                  <c:v>0.41089422679439053</c:v>
                </c:pt>
                <c:pt idx="4">
                  <c:v>0.39616062286071979</c:v>
                </c:pt>
                <c:pt idx="5">
                  <c:v>0.37457862938967379</c:v>
                </c:pt>
                <c:pt idx="6">
                  <c:v>0.36326557712890439</c:v>
                </c:pt>
                <c:pt idx="7">
                  <c:v>0.34763085584045728</c:v>
                </c:pt>
                <c:pt idx="8">
                  <c:v>0.3213974644340169</c:v>
                </c:pt>
                <c:pt idx="9">
                  <c:v>0.3052647001364151</c:v>
                </c:pt>
                <c:pt idx="10">
                  <c:v>0.29488293983962932</c:v>
                </c:pt>
                <c:pt idx="11">
                  <c:v>0.27939247704733555</c:v>
                </c:pt>
              </c:numCache>
            </c:numRef>
          </c:yVal>
          <c:smooth val="0"/>
          <c:extLst>
            <c:ext xmlns:c16="http://schemas.microsoft.com/office/drawing/2014/chart" uri="{C3380CC4-5D6E-409C-BE32-E72D297353CC}">
              <c16:uniqueId val="{00000002-6E50-482E-86A7-AFE3449C10E4}"/>
            </c:ext>
          </c:extLst>
        </c:ser>
        <c:ser>
          <c:idx val="3"/>
          <c:order val="3"/>
          <c:tx>
            <c:strRef>
              <c:f>'F6'!$E$25</c:f>
              <c:strCache>
                <c:ptCount val="1"/>
                <c:pt idx="0">
                  <c:v>Age 55-64</c:v>
                </c:pt>
              </c:strCache>
            </c:strRef>
          </c:tx>
          <c:spPr>
            <a:ln w="28575" cap="rnd">
              <a:solidFill>
                <a:schemeClr val="accent4">
                  <a:lumMod val="75000"/>
                </a:schemeClr>
              </a:solidFill>
              <a:round/>
            </a:ln>
            <a:effectLst/>
          </c:spPr>
          <c:marker>
            <c:symbol val="none"/>
          </c:marker>
          <c:xVal>
            <c:numRef>
              <c:f>'F6'!$A$26:$A$38</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numCache>
            </c:numRef>
          </c:xVal>
          <c:yVal>
            <c:numRef>
              <c:f>'F6'!$E$26:$E$38</c:f>
              <c:numCache>
                <c:formatCode>0.00</c:formatCode>
                <c:ptCount val="13"/>
                <c:pt idx="0">
                  <c:v>1</c:v>
                </c:pt>
                <c:pt idx="1">
                  <c:v>0.63287393595438224</c:v>
                </c:pt>
                <c:pt idx="2">
                  <c:v>0.53346176396668332</c:v>
                </c:pt>
                <c:pt idx="3">
                  <c:v>0.47959751659162581</c:v>
                </c:pt>
                <c:pt idx="4">
                  <c:v>0.45827734188728803</c:v>
                </c:pt>
                <c:pt idx="5">
                  <c:v>0.43735214229379654</c:v>
                </c:pt>
                <c:pt idx="6">
                  <c:v>0.42464285714279809</c:v>
                </c:pt>
                <c:pt idx="7">
                  <c:v>0.4055218061473872</c:v>
                </c:pt>
                <c:pt idx="8">
                  <c:v>0.38298266753172466</c:v>
                </c:pt>
                <c:pt idx="9">
                  <c:v>0.37489296927029081</c:v>
                </c:pt>
                <c:pt idx="10">
                  <c:v>0.37241614664587047</c:v>
                </c:pt>
                <c:pt idx="11">
                  <c:v>0.35574498133764237</c:v>
                </c:pt>
              </c:numCache>
            </c:numRef>
          </c:yVal>
          <c:smooth val="0"/>
          <c:extLst>
            <c:ext xmlns:c16="http://schemas.microsoft.com/office/drawing/2014/chart" uri="{C3380CC4-5D6E-409C-BE32-E72D297353CC}">
              <c16:uniqueId val="{00000003-6E50-482E-86A7-AFE3449C10E4}"/>
            </c:ext>
          </c:extLst>
        </c:ser>
        <c:ser>
          <c:idx val="4"/>
          <c:order val="4"/>
          <c:tx>
            <c:strRef>
              <c:f>'F6'!$F$25</c:f>
              <c:strCache>
                <c:ptCount val="1"/>
                <c:pt idx="0">
                  <c:v>Age 65+</c:v>
                </c:pt>
              </c:strCache>
            </c:strRef>
          </c:tx>
          <c:spPr>
            <a:ln w="28575" cap="rnd">
              <a:solidFill>
                <a:schemeClr val="accent1">
                  <a:lumMod val="50000"/>
                </a:schemeClr>
              </a:solidFill>
              <a:prstDash val="sysDash"/>
              <a:round/>
            </a:ln>
            <a:effectLst/>
          </c:spPr>
          <c:marker>
            <c:symbol val="none"/>
          </c:marker>
          <c:xVal>
            <c:numRef>
              <c:f>'F6'!$A$26:$A$38</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numCache>
            </c:numRef>
          </c:xVal>
          <c:yVal>
            <c:numRef>
              <c:f>'F6'!$F$26:$F$38</c:f>
              <c:numCache>
                <c:formatCode>0.00</c:formatCode>
                <c:ptCount val="13"/>
                <c:pt idx="0">
                  <c:v>1</c:v>
                </c:pt>
                <c:pt idx="1">
                  <c:v>0.72529135765062935</c:v>
                </c:pt>
                <c:pt idx="2">
                  <c:v>0.6405341197671387</c:v>
                </c:pt>
                <c:pt idx="3">
                  <c:v>0.62334205740131221</c:v>
                </c:pt>
                <c:pt idx="4">
                  <c:v>0.61598245363086157</c:v>
                </c:pt>
                <c:pt idx="5">
                  <c:v>0.59584201697758665</c:v>
                </c:pt>
                <c:pt idx="6">
                  <c:v>0.57416505658294581</c:v>
                </c:pt>
                <c:pt idx="7">
                  <c:v>0.56459878217881865</c:v>
                </c:pt>
                <c:pt idx="8">
                  <c:v>0.53120876220639157</c:v>
                </c:pt>
                <c:pt idx="9">
                  <c:v>0.52201622247972712</c:v>
                </c:pt>
                <c:pt idx="10">
                  <c:v>0.5152266005914854</c:v>
                </c:pt>
                <c:pt idx="11">
                  <c:v>0.49772909430938428</c:v>
                </c:pt>
              </c:numCache>
            </c:numRef>
          </c:yVal>
          <c:smooth val="0"/>
          <c:extLst>
            <c:ext xmlns:c16="http://schemas.microsoft.com/office/drawing/2014/chart" uri="{C3380CC4-5D6E-409C-BE32-E72D297353CC}">
              <c16:uniqueId val="{00000004-6E50-482E-86A7-AFE3449C10E4}"/>
            </c:ext>
          </c:extLst>
        </c:ser>
        <c:dLbls>
          <c:showLegendKey val="0"/>
          <c:showVal val="0"/>
          <c:showCatName val="0"/>
          <c:showSerName val="0"/>
          <c:showPercent val="0"/>
          <c:showBubbleSize val="0"/>
        </c:dLbls>
        <c:axId val="1758053760"/>
        <c:axId val="1758068320"/>
      </c:scatterChart>
      <c:valAx>
        <c:axId val="1758053760"/>
        <c:scaling>
          <c:orientation val="minMax"/>
          <c:max val="11"/>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50">
                    <a:solidFill>
                      <a:schemeClr val="tx1">
                        <a:lumMod val="75000"/>
                        <a:lumOff val="25000"/>
                      </a:schemeClr>
                    </a:solidFill>
                    <a:latin typeface="Times New Roman" panose="02020603050405020304" pitchFamily="18" charset="0"/>
                    <a:cs typeface="Times New Roman" panose="02020603050405020304" pitchFamily="18" charset="0"/>
                  </a:rPr>
                  <a:t>Years after start</a:t>
                </a:r>
                <a:r>
                  <a:rPr lang="en-US" sz="1050" baseline="0">
                    <a:solidFill>
                      <a:schemeClr val="tx1">
                        <a:lumMod val="75000"/>
                        <a:lumOff val="25000"/>
                      </a:schemeClr>
                    </a:solidFill>
                    <a:latin typeface="Times New Roman" panose="02020603050405020304" pitchFamily="18" charset="0"/>
                    <a:cs typeface="Times New Roman" panose="02020603050405020304" pitchFamily="18" charset="0"/>
                  </a:rPr>
                  <a:t> of following those in poverty</a:t>
                </a:r>
                <a:r>
                  <a:rPr lang="en-US" sz="1050">
                    <a:solidFill>
                      <a:schemeClr val="tx1">
                        <a:lumMod val="75000"/>
                        <a:lumOff val="25000"/>
                      </a:schemeClr>
                    </a:solidFill>
                    <a:latin typeface="Times New Roman" panose="02020603050405020304" pitchFamily="18" charset="0"/>
                    <a:cs typeface="Times New Roman" panose="02020603050405020304" pitchFamily="18" charset="0"/>
                  </a:rPr>
                  <a:t> </a:t>
                </a:r>
              </a:p>
            </c:rich>
          </c:tx>
          <c:layout>
            <c:manualLayout>
              <c:xMode val="edge"/>
              <c:yMode val="edge"/>
              <c:x val="0.25960795110401408"/>
              <c:y val="0.9445748154720096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758068320"/>
        <c:crosses val="autoZero"/>
        <c:crossBetween val="midCat"/>
        <c:minorUnit val="1"/>
      </c:valAx>
      <c:valAx>
        <c:axId val="1758068320"/>
        <c:scaling>
          <c:orientation val="minMax"/>
          <c:max val="1"/>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50" b="0" i="0" u="none" strike="noStrike" baseline="0">
                    <a:solidFill>
                      <a:schemeClr val="tx1">
                        <a:lumMod val="75000"/>
                        <a:lumOff val="25000"/>
                      </a:schemeClr>
                    </a:solidFill>
                    <a:effectLst/>
                    <a:latin typeface="Times New Roman" panose="02020603050405020304" pitchFamily="18" charset="0"/>
                    <a:cs typeface="Times New Roman" panose="02020603050405020304" pitchFamily="18" charset="0"/>
                  </a:rPr>
                  <a:t>Share in poverty in 2007 who are in poverty in later year</a:t>
                </a:r>
                <a:endParaRPr lang="en-US" sz="1400">
                  <a:solidFill>
                    <a:schemeClr val="tx1">
                      <a:lumMod val="75000"/>
                      <a:lumOff val="25000"/>
                    </a:schemeClr>
                  </a:solidFill>
                  <a:latin typeface="Times New Roman" panose="02020603050405020304" pitchFamily="18" charset="0"/>
                  <a:cs typeface="Times New Roman" panose="02020603050405020304" pitchFamily="18" charset="0"/>
                </a:endParaRPr>
              </a:p>
            </c:rich>
          </c:tx>
          <c:layout>
            <c:manualLayout>
              <c:xMode val="edge"/>
              <c:yMode val="edge"/>
              <c:x val="2.271273373970643E-2"/>
              <c:y val="7.927897233999597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758053760"/>
        <c:crosses val="autoZero"/>
        <c:crossBetween val="midCat"/>
        <c:majorUnit val="0.2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78948785248001"/>
          <c:y val="2.694025177147763E-2"/>
          <c:w val="0.8376550743657043"/>
          <c:h val="0.84181929750867424"/>
        </c:manualLayout>
      </c:layout>
      <c:scatterChart>
        <c:scatterStyle val="lineMarker"/>
        <c:varyColors val="0"/>
        <c:ser>
          <c:idx val="0"/>
          <c:order val="0"/>
          <c:tx>
            <c:strRef>
              <c:f>'F7'!$B$25</c:f>
              <c:strCache>
                <c:ptCount val="1"/>
                <c:pt idx="0">
                  <c:v>Independent of spell start and end       (non-continuous)</c:v>
                </c:pt>
              </c:strCache>
            </c:strRef>
          </c:tx>
          <c:spPr>
            <a:ln w="28575" cap="rnd">
              <a:solidFill>
                <a:srgbClr val="C00000"/>
              </a:solidFill>
              <a:prstDash val="solid"/>
              <a:round/>
            </a:ln>
            <a:effectLst/>
          </c:spPr>
          <c:marker>
            <c:symbol val="none"/>
          </c:marker>
          <c:xVal>
            <c:numRef>
              <c:f>'F7'!$A$26:$A$36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'F7'!$B$26:$B$36</c:f>
              <c:numCache>
                <c:formatCode>0.00</c:formatCode>
                <c:ptCount val="11"/>
                <c:pt idx="0">
                  <c:v>1</c:v>
                </c:pt>
                <c:pt idx="1">
                  <c:v>0.55344086280000004</c:v>
                </c:pt>
                <c:pt idx="2">
                  <c:v>0.46682359089999997</c:v>
                </c:pt>
                <c:pt idx="3">
                  <c:v>0.4317876477</c:v>
                </c:pt>
                <c:pt idx="4">
                  <c:v>0.39920650260000001</c:v>
                </c:pt>
                <c:pt idx="5">
                  <c:v>0.38021449689999998</c:v>
                </c:pt>
                <c:pt idx="6">
                  <c:v>0.35845200840000002</c:v>
                </c:pt>
                <c:pt idx="7">
                  <c:v>0.32466791</c:v>
                </c:pt>
                <c:pt idx="8">
                  <c:v>0.30499974870000002</c:v>
                </c:pt>
                <c:pt idx="9">
                  <c:v>0.29206359170000001</c:v>
                </c:pt>
                <c:pt idx="10">
                  <c:v>0.27306884339999998</c:v>
                </c:pt>
              </c:numCache>
            </c:numRef>
          </c:yVal>
          <c:smooth val="0"/>
          <c:extLst>
            <c:ext xmlns:c16="http://schemas.microsoft.com/office/drawing/2014/chart" uri="{C3380CC4-5D6E-409C-BE32-E72D297353CC}">
              <c16:uniqueId val="{00000000-B1F5-4C21-95CC-96EAAFBD6C50}"/>
            </c:ext>
          </c:extLst>
        </c:ser>
        <c:ser>
          <c:idx val="1"/>
          <c:order val="1"/>
          <c:tx>
            <c:strRef>
              <c:f>'F7'!$C$25</c:f>
              <c:strCache>
                <c:ptCount val="1"/>
                <c:pt idx="0">
                  <c:v>Continuous poverty spell independent of spell start</c:v>
                </c:pt>
              </c:strCache>
            </c:strRef>
          </c:tx>
          <c:spPr>
            <a:ln w="28575" cap="rnd">
              <a:solidFill>
                <a:schemeClr val="accent1">
                  <a:lumMod val="75000"/>
                </a:schemeClr>
              </a:solidFill>
              <a:prstDash val="sysDash"/>
              <a:round/>
            </a:ln>
            <a:effectLst/>
          </c:spPr>
          <c:marker>
            <c:symbol val="none"/>
          </c:marker>
          <c:xVal>
            <c:numRef>
              <c:f>'F7'!$A$26:$A$36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'F7'!$C$26:$C$36</c:f>
              <c:numCache>
                <c:formatCode>0.00</c:formatCode>
                <c:ptCount val="11"/>
                <c:pt idx="0">
                  <c:v>1</c:v>
                </c:pt>
                <c:pt idx="1">
                  <c:v>0.55344086280000004</c:v>
                </c:pt>
                <c:pt idx="2">
                  <c:v>0.34478268229999998</c:v>
                </c:pt>
                <c:pt idx="3">
                  <c:v>0.2369115903</c:v>
                </c:pt>
                <c:pt idx="4">
                  <c:v>0.1719657658</c:v>
                </c:pt>
                <c:pt idx="5">
                  <c:v>0.13173641589999999</c:v>
                </c:pt>
                <c:pt idx="6">
                  <c:v>0.1032708121</c:v>
                </c:pt>
                <c:pt idx="7">
                  <c:v>8.1288775499999993E-2</c:v>
                </c:pt>
                <c:pt idx="8">
                  <c:v>6.5115433799999997E-2</c:v>
                </c:pt>
                <c:pt idx="9">
                  <c:v>5.3488755300000003E-2</c:v>
                </c:pt>
                <c:pt idx="10">
                  <c:v>4.3822899800000002E-2</c:v>
                </c:pt>
              </c:numCache>
            </c:numRef>
          </c:yVal>
          <c:smooth val="0"/>
          <c:extLst>
            <c:ext xmlns:c16="http://schemas.microsoft.com/office/drawing/2014/chart" uri="{C3380CC4-5D6E-409C-BE32-E72D297353CC}">
              <c16:uniqueId val="{00000001-B1F5-4C21-95CC-96EAAFBD6C50}"/>
            </c:ext>
          </c:extLst>
        </c:ser>
        <c:ser>
          <c:idx val="2"/>
          <c:order val="2"/>
          <c:tx>
            <c:strRef>
              <c:f>'F7'!$D$25</c:f>
              <c:strCache>
                <c:ptCount val="1"/>
                <c:pt idx="0">
                  <c:v>Continuous poverty spell starting in 2008</c:v>
                </c:pt>
              </c:strCache>
            </c:strRef>
          </c:tx>
          <c:spPr>
            <a:ln w="22225" cap="rnd">
              <a:solidFill>
                <a:schemeClr val="tx1"/>
              </a:solidFill>
              <a:prstDash val="solid"/>
              <a:round/>
            </a:ln>
            <a:effectLst/>
          </c:spPr>
          <c:marker>
            <c:symbol val="none"/>
          </c:marker>
          <c:xVal>
            <c:numRef>
              <c:f>'F7'!$A$26:$A$36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'F7'!$D$26:$D$36</c:f>
              <c:numCache>
                <c:formatCode>0.00</c:formatCode>
                <c:ptCount val="11"/>
                <c:pt idx="0">
                  <c:v>1</c:v>
                </c:pt>
                <c:pt idx="1">
                  <c:v>0.43859861589999999</c:v>
                </c:pt>
                <c:pt idx="2">
                  <c:v>0.23775708570000001</c:v>
                </c:pt>
                <c:pt idx="3">
                  <c:v>0.14837402020000001</c:v>
                </c:pt>
                <c:pt idx="4">
                  <c:v>9.9674854500000007E-2</c:v>
                </c:pt>
                <c:pt idx="5">
                  <c:v>7.1576112999999997E-2</c:v>
                </c:pt>
                <c:pt idx="6">
                  <c:v>5.3446204599999998E-2</c:v>
                </c:pt>
                <c:pt idx="7">
                  <c:v>3.9976633999999997E-2</c:v>
                </c:pt>
                <c:pt idx="8">
                  <c:v>3.1189418900000002E-2</c:v>
                </c:pt>
                <c:pt idx="9">
                  <c:v>2.5057035700000001E-2</c:v>
                </c:pt>
                <c:pt idx="10">
                  <c:v>1.9972282599999999E-2</c:v>
                </c:pt>
              </c:numCache>
            </c:numRef>
          </c:yVal>
          <c:smooth val="0"/>
          <c:extLst>
            <c:ext xmlns:c16="http://schemas.microsoft.com/office/drawing/2014/chart" uri="{C3380CC4-5D6E-409C-BE32-E72D297353CC}">
              <c16:uniqueId val="{00000002-B1F5-4C21-95CC-96EAAFBD6C50}"/>
            </c:ext>
          </c:extLst>
        </c:ser>
        <c:dLbls>
          <c:showLegendKey val="0"/>
          <c:showVal val="0"/>
          <c:showCatName val="0"/>
          <c:showSerName val="0"/>
          <c:showPercent val="0"/>
          <c:showBubbleSize val="0"/>
        </c:dLbls>
        <c:axId val="1758053760"/>
        <c:axId val="1758068320"/>
      </c:scatterChart>
      <c:valAx>
        <c:axId val="1758053760"/>
        <c:scaling>
          <c:orientation val="minMax"/>
          <c:max val="10"/>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chemeClr val="tx1">
                        <a:lumMod val="75000"/>
                        <a:lumOff val="25000"/>
                      </a:schemeClr>
                    </a:solidFill>
                    <a:latin typeface="Times New Roman" panose="02020603050405020304" pitchFamily="18" charset="0"/>
                    <a:cs typeface="Times New Roman" panose="02020603050405020304" pitchFamily="18" charset="0"/>
                  </a:rPr>
                  <a:t>Years after start of following those in poverty</a:t>
                </a:r>
              </a:p>
            </c:rich>
          </c:tx>
          <c:layout>
            <c:manualLayout>
              <c:xMode val="edge"/>
              <c:yMode val="edge"/>
              <c:x val="0.26764157398613109"/>
              <c:y val="0.919994521469881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758068320"/>
        <c:crosses val="autoZero"/>
        <c:crossBetween val="midCat"/>
        <c:minorUnit val="1"/>
      </c:valAx>
      <c:valAx>
        <c:axId val="1758068320"/>
        <c:scaling>
          <c:orientation val="minMax"/>
          <c:max val="1"/>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solidFill>
                      <a:schemeClr val="tx1">
                        <a:lumMod val="75000"/>
                        <a:lumOff val="25000"/>
                      </a:schemeClr>
                    </a:solidFill>
                    <a:latin typeface="Times New Roman" panose="02020603050405020304" pitchFamily="18" charset="0"/>
                    <a:cs typeface="Times New Roman" panose="02020603050405020304" pitchFamily="18" charset="0"/>
                  </a:rPr>
                  <a:t>Share remaining in poverty</a:t>
                </a:r>
              </a:p>
            </c:rich>
          </c:tx>
          <c:layout>
            <c:manualLayout>
              <c:xMode val="edge"/>
              <c:yMode val="edge"/>
              <c:x val="8.8503528498626392E-3"/>
              <c:y val="0.2248330022701865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758053760"/>
        <c:crosses val="autoZero"/>
        <c:crossBetween val="midCat"/>
        <c:majorUnit val="0.2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48772682484457"/>
          <c:y val="3.6658625264237986E-2"/>
          <c:w val="0.85565734515743652"/>
          <c:h val="0.88145381052174676"/>
        </c:manualLayout>
      </c:layout>
      <c:scatterChart>
        <c:scatterStyle val="lineMarker"/>
        <c:varyColors val="0"/>
        <c:ser>
          <c:idx val="1"/>
          <c:order val="0"/>
          <c:tx>
            <c:strRef>
              <c:f>'A1'!$B$25</c:f>
              <c:strCache>
                <c:ptCount val="1"/>
                <c:pt idx="0">
                  <c:v>Official Poverty Rate (families)</c:v>
                </c:pt>
              </c:strCache>
            </c:strRef>
          </c:tx>
          <c:spPr>
            <a:ln w="28575" cap="rnd">
              <a:solidFill>
                <a:schemeClr val="tx1"/>
              </a:solidFill>
              <a:prstDash val="sysDot"/>
              <a:round/>
            </a:ln>
            <a:effectLst/>
          </c:spPr>
          <c:marker>
            <c:symbol val="none"/>
          </c:marker>
          <c:xVal>
            <c:numRef>
              <c:f>'A1'!$A$26:$A$37</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'A1'!$B$26:$B$37</c:f>
              <c:numCache>
                <c:formatCode>0.0</c:formatCode>
                <c:ptCount val="12"/>
                <c:pt idx="0">
                  <c:v>12.5</c:v>
                </c:pt>
                <c:pt idx="1">
                  <c:v>13.2</c:v>
                </c:pt>
                <c:pt idx="2">
                  <c:v>14.3</c:v>
                </c:pt>
                <c:pt idx="3">
                  <c:v>15.1</c:v>
                </c:pt>
                <c:pt idx="4">
                  <c:v>15</c:v>
                </c:pt>
                <c:pt idx="5">
                  <c:v>15</c:v>
                </c:pt>
                <c:pt idx="6">
                  <c:v>14.5</c:v>
                </c:pt>
              </c:numCache>
            </c:numRef>
          </c:yVal>
          <c:smooth val="0"/>
          <c:extLst>
            <c:ext xmlns:c16="http://schemas.microsoft.com/office/drawing/2014/chart" uri="{C3380CC4-5D6E-409C-BE32-E72D297353CC}">
              <c16:uniqueId val="{00000000-AC3F-4C8D-9743-33D0C86B22B2}"/>
            </c:ext>
          </c:extLst>
        </c:ser>
        <c:ser>
          <c:idx val="2"/>
          <c:order val="1"/>
          <c:tx>
            <c:strRef>
              <c:f>'A1'!$C$25</c:f>
              <c:strCache>
                <c:ptCount val="1"/>
              </c:strCache>
            </c:strRef>
          </c:tx>
          <c:spPr>
            <a:ln w="28575" cap="rnd">
              <a:solidFill>
                <a:schemeClr val="tx1"/>
              </a:solidFill>
              <a:prstDash val="sysDot"/>
              <a:round/>
            </a:ln>
            <a:effectLst/>
          </c:spPr>
          <c:marker>
            <c:symbol val="none"/>
          </c:marker>
          <c:xVal>
            <c:numRef>
              <c:f>'A1'!$A$26:$A$37</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'A1'!$C$26:$C$37</c:f>
              <c:numCache>
                <c:formatCode>0.0</c:formatCode>
                <c:ptCount val="12"/>
                <c:pt idx="6">
                  <c:v>14.8</c:v>
                </c:pt>
                <c:pt idx="7">
                  <c:v>14.8</c:v>
                </c:pt>
                <c:pt idx="8">
                  <c:v>13.5</c:v>
                </c:pt>
                <c:pt idx="9">
                  <c:v>12.7</c:v>
                </c:pt>
                <c:pt idx="10">
                  <c:v>12.3</c:v>
                </c:pt>
                <c:pt idx="11">
                  <c:v>11.8</c:v>
                </c:pt>
              </c:numCache>
            </c:numRef>
          </c:yVal>
          <c:smooth val="0"/>
          <c:extLst>
            <c:ext xmlns:c16="http://schemas.microsoft.com/office/drawing/2014/chart" uri="{C3380CC4-5D6E-409C-BE32-E72D297353CC}">
              <c16:uniqueId val="{00000001-AC3F-4C8D-9743-33D0C86B22B2}"/>
            </c:ext>
          </c:extLst>
        </c:ser>
        <c:ser>
          <c:idx val="5"/>
          <c:order val="2"/>
          <c:tx>
            <c:strRef>
              <c:f>'A1'!$D$25</c:f>
              <c:strCache>
                <c:ptCount val="1"/>
                <c:pt idx="0">
                  <c:v>CPS              pre-tax inc.      households</c:v>
                </c:pt>
              </c:strCache>
            </c:strRef>
          </c:tx>
          <c:spPr>
            <a:ln w="28575" cap="rnd">
              <a:solidFill>
                <a:schemeClr val="tx1">
                  <a:lumMod val="50000"/>
                  <a:lumOff val="50000"/>
                </a:schemeClr>
              </a:solidFill>
              <a:prstDash val="solid"/>
              <a:round/>
            </a:ln>
            <a:effectLst/>
          </c:spPr>
          <c:marker>
            <c:symbol val="none"/>
          </c:marker>
          <c:xVal>
            <c:numRef>
              <c:f>'A1'!$A$26:$A$37</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'A1'!$D$26:$D$37</c:f>
              <c:numCache>
                <c:formatCode>0.0</c:formatCode>
                <c:ptCount val="12"/>
                <c:pt idx="0">
                  <c:v>12.5</c:v>
                </c:pt>
                <c:pt idx="1">
                  <c:v>13.5</c:v>
                </c:pt>
                <c:pt idx="2">
                  <c:v>14.3</c:v>
                </c:pt>
                <c:pt idx="3">
                  <c:v>15.1</c:v>
                </c:pt>
                <c:pt idx="4">
                  <c:v>15</c:v>
                </c:pt>
                <c:pt idx="5">
                  <c:v>15.1</c:v>
                </c:pt>
                <c:pt idx="6">
                  <c:v>14.9</c:v>
                </c:pt>
                <c:pt idx="7">
                  <c:v>14.7</c:v>
                </c:pt>
                <c:pt idx="8">
                  <c:v>13.5</c:v>
                </c:pt>
                <c:pt idx="9">
                  <c:v>12.9</c:v>
                </c:pt>
                <c:pt idx="10">
                  <c:v>12.3</c:v>
                </c:pt>
                <c:pt idx="11">
                  <c:v>11.9</c:v>
                </c:pt>
              </c:numCache>
            </c:numRef>
          </c:yVal>
          <c:smooth val="0"/>
          <c:extLst>
            <c:ext xmlns:c16="http://schemas.microsoft.com/office/drawing/2014/chart" uri="{C3380CC4-5D6E-409C-BE32-E72D297353CC}">
              <c16:uniqueId val="{00000003-AC3F-4C8D-9743-33D0C86B22B2}"/>
            </c:ext>
          </c:extLst>
        </c:ser>
        <c:ser>
          <c:idx val="3"/>
          <c:order val="3"/>
          <c:tx>
            <c:strRef>
              <c:f>'A1'!$E$25</c:f>
              <c:strCache>
                <c:ptCount val="1"/>
                <c:pt idx="0">
                  <c:v>IRS               pre-tax inc.  not anchored   households    </c:v>
                </c:pt>
              </c:strCache>
            </c:strRef>
          </c:tx>
          <c:spPr>
            <a:ln w="28575" cap="rnd">
              <a:solidFill>
                <a:srgbClr val="C00000"/>
              </a:solidFill>
              <a:round/>
            </a:ln>
            <a:effectLst/>
          </c:spPr>
          <c:marker>
            <c:symbol val="none"/>
          </c:marker>
          <c:xVal>
            <c:numRef>
              <c:f>'A1'!$A$26:$A$37</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'A1'!$E$26:$E$37</c:f>
              <c:numCache>
                <c:formatCode>0.0</c:formatCode>
                <c:ptCount val="12"/>
                <c:pt idx="0">
                  <c:v>10.655759010000001</c:v>
                </c:pt>
                <c:pt idx="1">
                  <c:v>10.998100989999999</c:v>
                </c:pt>
                <c:pt idx="2">
                  <c:v>11.32414322</c:v>
                </c:pt>
                <c:pt idx="3">
                  <c:v>11.176460990000001</c:v>
                </c:pt>
                <c:pt idx="4">
                  <c:v>11.628920800000001</c:v>
                </c:pt>
                <c:pt idx="5">
                  <c:v>11.517545869999999</c:v>
                </c:pt>
                <c:pt idx="6">
                  <c:v>11.43935656</c:v>
                </c:pt>
                <c:pt idx="7">
                  <c:v>11.249706980000001</c:v>
                </c:pt>
                <c:pt idx="8">
                  <c:v>10.545309639999999</c:v>
                </c:pt>
                <c:pt idx="9">
                  <c:v>10.22207802</c:v>
                </c:pt>
                <c:pt idx="10">
                  <c:v>10.05361415</c:v>
                </c:pt>
                <c:pt idx="11">
                  <c:v>9.6591853699999994</c:v>
                </c:pt>
              </c:numCache>
            </c:numRef>
          </c:yVal>
          <c:smooth val="0"/>
          <c:extLst>
            <c:ext xmlns:c16="http://schemas.microsoft.com/office/drawing/2014/chart" uri="{C3380CC4-5D6E-409C-BE32-E72D297353CC}">
              <c16:uniqueId val="{00000007-AC3F-4C8D-9743-33D0C86B22B2}"/>
            </c:ext>
          </c:extLst>
        </c:ser>
        <c:ser>
          <c:idx val="0"/>
          <c:order val="4"/>
          <c:tx>
            <c:strRef>
              <c:f>'A1'!$F$25</c:f>
              <c:strCache>
                <c:ptCount val="1"/>
                <c:pt idx="0">
                  <c:v>IRS               pre-tax inc.  not anchored   households    with zeros</c:v>
                </c:pt>
              </c:strCache>
            </c:strRef>
          </c:tx>
          <c:spPr>
            <a:ln w="28575" cap="rnd">
              <a:solidFill>
                <a:srgbClr val="C00000"/>
              </a:solidFill>
              <a:prstDash val="sysDash"/>
              <a:round/>
            </a:ln>
            <a:effectLst/>
          </c:spPr>
          <c:marker>
            <c:symbol val="none"/>
          </c:marker>
          <c:xVal>
            <c:numRef>
              <c:f>'A1'!$A$26:$A$37</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'A1'!$F$26:$F$37</c:f>
              <c:numCache>
                <c:formatCode>0.0</c:formatCode>
                <c:ptCount val="12"/>
                <c:pt idx="0">
                  <c:v>11.86494244</c:v>
                </c:pt>
                <c:pt idx="1">
                  <c:v>12.217374509999999</c:v>
                </c:pt>
                <c:pt idx="2">
                  <c:v>12.7253235</c:v>
                </c:pt>
                <c:pt idx="3">
                  <c:v>12.862733879999999</c:v>
                </c:pt>
                <c:pt idx="4">
                  <c:v>13.23896897</c:v>
                </c:pt>
                <c:pt idx="5">
                  <c:v>13.132343129999999</c:v>
                </c:pt>
                <c:pt idx="6">
                  <c:v>12.948350119999999</c:v>
                </c:pt>
                <c:pt idx="7">
                  <c:v>12.780616970000001</c:v>
                </c:pt>
                <c:pt idx="8">
                  <c:v>11.96782513</c:v>
                </c:pt>
                <c:pt idx="9">
                  <c:v>11.507229260000001</c:v>
                </c:pt>
                <c:pt idx="10">
                  <c:v>11.37408106</c:v>
                </c:pt>
                <c:pt idx="11">
                  <c:v>10.86937584</c:v>
                </c:pt>
              </c:numCache>
            </c:numRef>
          </c:yVal>
          <c:smooth val="0"/>
          <c:extLst>
            <c:ext xmlns:c16="http://schemas.microsoft.com/office/drawing/2014/chart" uri="{C3380CC4-5D6E-409C-BE32-E72D297353CC}">
              <c16:uniqueId val="{00000000-48D3-4D5D-8988-86F5500624F9}"/>
            </c:ext>
          </c:extLst>
        </c:ser>
        <c:dLbls>
          <c:showLegendKey val="0"/>
          <c:showVal val="0"/>
          <c:showCatName val="0"/>
          <c:showSerName val="0"/>
          <c:showPercent val="0"/>
          <c:showBubbleSize val="0"/>
        </c:dLbls>
        <c:axId val="1758067488"/>
        <c:axId val="1758069568"/>
        <c:extLst/>
      </c:scatterChart>
      <c:valAx>
        <c:axId val="1758067488"/>
        <c:scaling>
          <c:orientation val="minMax"/>
          <c:max val="2018"/>
          <c:min val="2007"/>
        </c:scaling>
        <c:delete val="0"/>
        <c:axPos val="b"/>
        <c:numFmt formatCode="0"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58069568"/>
        <c:crosses val="autoZero"/>
        <c:crossBetween val="midCat"/>
        <c:majorUnit val="2"/>
        <c:minorUnit val="1"/>
      </c:valAx>
      <c:valAx>
        <c:axId val="1758069568"/>
        <c:scaling>
          <c:orientation val="minMax"/>
          <c:max val="16"/>
          <c:min val="0"/>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latin typeface="Times New Roman" panose="02020603050405020304" pitchFamily="18" charset="0"/>
                    <a:cs typeface="Times New Roman" panose="02020603050405020304" pitchFamily="18" charset="0"/>
                  </a:rPr>
                  <a:t>Poverty Rate (percent)</a:t>
                </a:r>
              </a:p>
            </c:rich>
          </c:tx>
          <c:layout>
            <c:manualLayout>
              <c:xMode val="edge"/>
              <c:yMode val="edge"/>
              <c:x val="1.3526913786939423E-2"/>
              <c:y val="0.2345184371333428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58067488"/>
        <c:crosses val="autoZero"/>
        <c:crossBetween val="midCat"/>
        <c:majorUnit val="2"/>
      </c:valAx>
      <c:spPr>
        <a:noFill/>
        <a:ln>
          <a:noFill/>
          <a:prstDash val="sysDash"/>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48772682484457"/>
          <c:y val="3.6658625264237986E-2"/>
          <c:w val="0.85565734515743652"/>
          <c:h val="0.88145381052174676"/>
        </c:manualLayout>
      </c:layout>
      <c:scatterChart>
        <c:scatterStyle val="lineMarker"/>
        <c:varyColors val="0"/>
        <c:ser>
          <c:idx val="1"/>
          <c:order val="0"/>
          <c:tx>
            <c:strRef>
              <c:f>'A2'!$B$25</c:f>
              <c:strCache>
                <c:ptCount val="1"/>
                <c:pt idx="0">
                  <c:v>Official Poverty Rate (families)</c:v>
                </c:pt>
              </c:strCache>
            </c:strRef>
          </c:tx>
          <c:spPr>
            <a:ln w="28575" cap="rnd">
              <a:solidFill>
                <a:schemeClr val="tx1"/>
              </a:solidFill>
              <a:prstDash val="sysDot"/>
              <a:round/>
            </a:ln>
            <a:effectLst/>
          </c:spPr>
          <c:marker>
            <c:symbol val="none"/>
          </c:marker>
          <c:xVal>
            <c:numRef>
              <c:f>'A2'!$A$26:$A$37</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'A2'!$B$26:$B$37</c:f>
              <c:numCache>
                <c:formatCode>0.0</c:formatCode>
                <c:ptCount val="12"/>
                <c:pt idx="0">
                  <c:v>12.5</c:v>
                </c:pt>
                <c:pt idx="1">
                  <c:v>13.2</c:v>
                </c:pt>
                <c:pt idx="2">
                  <c:v>14.3</c:v>
                </c:pt>
                <c:pt idx="3">
                  <c:v>15.1</c:v>
                </c:pt>
                <c:pt idx="4">
                  <c:v>15</c:v>
                </c:pt>
                <c:pt idx="5">
                  <c:v>15</c:v>
                </c:pt>
                <c:pt idx="6">
                  <c:v>14.5</c:v>
                </c:pt>
              </c:numCache>
            </c:numRef>
          </c:yVal>
          <c:smooth val="0"/>
          <c:extLst>
            <c:ext xmlns:c16="http://schemas.microsoft.com/office/drawing/2014/chart" uri="{C3380CC4-5D6E-409C-BE32-E72D297353CC}">
              <c16:uniqueId val="{00000000-2783-4770-B00C-F99EFE82BC30}"/>
            </c:ext>
          </c:extLst>
        </c:ser>
        <c:ser>
          <c:idx val="2"/>
          <c:order val="1"/>
          <c:tx>
            <c:strRef>
              <c:f>'A2'!$C$25</c:f>
              <c:strCache>
                <c:ptCount val="1"/>
              </c:strCache>
            </c:strRef>
          </c:tx>
          <c:spPr>
            <a:ln w="28575" cap="rnd">
              <a:solidFill>
                <a:schemeClr val="tx1"/>
              </a:solidFill>
              <a:prstDash val="sysDot"/>
              <a:round/>
            </a:ln>
            <a:effectLst/>
          </c:spPr>
          <c:marker>
            <c:symbol val="none"/>
          </c:marker>
          <c:xVal>
            <c:numRef>
              <c:f>'A2'!$A$26:$A$37</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'A2'!$C$26:$C$37</c:f>
              <c:numCache>
                <c:formatCode>0.0</c:formatCode>
                <c:ptCount val="12"/>
                <c:pt idx="6">
                  <c:v>14.8</c:v>
                </c:pt>
                <c:pt idx="7">
                  <c:v>14.8</c:v>
                </c:pt>
                <c:pt idx="8">
                  <c:v>13.5</c:v>
                </c:pt>
                <c:pt idx="9">
                  <c:v>12.7</c:v>
                </c:pt>
                <c:pt idx="10">
                  <c:v>12.3</c:v>
                </c:pt>
                <c:pt idx="11">
                  <c:v>11.8</c:v>
                </c:pt>
              </c:numCache>
            </c:numRef>
          </c:yVal>
          <c:smooth val="0"/>
          <c:extLst>
            <c:ext xmlns:c16="http://schemas.microsoft.com/office/drawing/2014/chart" uri="{C3380CC4-5D6E-409C-BE32-E72D297353CC}">
              <c16:uniqueId val="{00000001-2783-4770-B00C-F99EFE82BC30}"/>
            </c:ext>
          </c:extLst>
        </c:ser>
        <c:ser>
          <c:idx val="5"/>
          <c:order val="2"/>
          <c:tx>
            <c:strRef>
              <c:f>'A2'!$D$25</c:f>
              <c:strCache>
                <c:ptCount val="1"/>
                <c:pt idx="0">
                  <c:v>CPS              pre-tax inc.      households</c:v>
                </c:pt>
              </c:strCache>
            </c:strRef>
          </c:tx>
          <c:spPr>
            <a:ln w="28575" cap="rnd">
              <a:solidFill>
                <a:schemeClr val="tx1">
                  <a:lumMod val="50000"/>
                  <a:lumOff val="50000"/>
                </a:schemeClr>
              </a:solidFill>
              <a:prstDash val="solid"/>
              <a:round/>
            </a:ln>
            <a:effectLst/>
          </c:spPr>
          <c:marker>
            <c:symbol val="none"/>
          </c:marker>
          <c:xVal>
            <c:numRef>
              <c:f>'A2'!$A$26:$A$37</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'A2'!$D$26:$D$37</c:f>
              <c:numCache>
                <c:formatCode>0.0</c:formatCode>
                <c:ptCount val="12"/>
                <c:pt idx="0">
                  <c:v>12.5</c:v>
                </c:pt>
                <c:pt idx="1">
                  <c:v>13.5</c:v>
                </c:pt>
                <c:pt idx="2">
                  <c:v>14.3</c:v>
                </c:pt>
                <c:pt idx="3">
                  <c:v>15.1</c:v>
                </c:pt>
                <c:pt idx="4">
                  <c:v>15</c:v>
                </c:pt>
                <c:pt idx="5">
                  <c:v>15.1</c:v>
                </c:pt>
                <c:pt idx="6">
                  <c:v>14.9</c:v>
                </c:pt>
                <c:pt idx="7">
                  <c:v>14.7</c:v>
                </c:pt>
                <c:pt idx="8">
                  <c:v>13.5</c:v>
                </c:pt>
                <c:pt idx="9">
                  <c:v>12.9</c:v>
                </c:pt>
                <c:pt idx="10">
                  <c:v>12.3</c:v>
                </c:pt>
                <c:pt idx="11">
                  <c:v>11.9</c:v>
                </c:pt>
              </c:numCache>
            </c:numRef>
          </c:yVal>
          <c:smooth val="0"/>
          <c:extLst>
            <c:ext xmlns:c16="http://schemas.microsoft.com/office/drawing/2014/chart" uri="{C3380CC4-5D6E-409C-BE32-E72D297353CC}">
              <c16:uniqueId val="{00000002-2783-4770-B00C-F99EFE82BC30}"/>
            </c:ext>
          </c:extLst>
        </c:ser>
        <c:ser>
          <c:idx val="3"/>
          <c:order val="3"/>
          <c:tx>
            <c:strRef>
              <c:f>'A2'!$G$25</c:f>
              <c:strCache>
                <c:ptCount val="1"/>
                <c:pt idx="0">
                  <c:v>IRS               after-tax inc.  not anchored   households    </c:v>
                </c:pt>
              </c:strCache>
            </c:strRef>
          </c:tx>
          <c:spPr>
            <a:ln w="28575" cap="rnd">
              <a:solidFill>
                <a:schemeClr val="accent6">
                  <a:lumMod val="75000"/>
                </a:schemeClr>
              </a:solidFill>
              <a:round/>
            </a:ln>
            <a:effectLst/>
          </c:spPr>
          <c:marker>
            <c:symbol val="none"/>
          </c:marker>
          <c:xVal>
            <c:numRef>
              <c:f>'A2'!$A$26:$A$37</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'A2'!$G$26:$G$37</c:f>
              <c:numCache>
                <c:formatCode>0.0</c:formatCode>
                <c:ptCount val="12"/>
                <c:pt idx="0">
                  <c:v>9.8046981199999994</c:v>
                </c:pt>
                <c:pt idx="1">
                  <c:v>9.8472828900000007</c:v>
                </c:pt>
                <c:pt idx="2">
                  <c:v>9.2716048099999995</c:v>
                </c:pt>
                <c:pt idx="3">
                  <c:v>9.0588529799999993</c:v>
                </c:pt>
                <c:pt idx="4">
                  <c:v>9.5231282400000001</c:v>
                </c:pt>
                <c:pt idx="5">
                  <c:v>9.504519479999999</c:v>
                </c:pt>
                <c:pt idx="6">
                  <c:v>9.6602983000000009</c:v>
                </c:pt>
                <c:pt idx="7">
                  <c:v>9.6323430600000002</c:v>
                </c:pt>
                <c:pt idx="8">
                  <c:v>9.0105514800000002</c:v>
                </c:pt>
                <c:pt idx="9">
                  <c:v>8.8485311499999995</c:v>
                </c:pt>
                <c:pt idx="10">
                  <c:v>8.7786509800000001</c:v>
                </c:pt>
                <c:pt idx="11">
                  <c:v>8.4208895199999994</c:v>
                </c:pt>
              </c:numCache>
            </c:numRef>
          </c:yVal>
          <c:smooth val="0"/>
          <c:extLst>
            <c:ext xmlns:c16="http://schemas.microsoft.com/office/drawing/2014/chart" uri="{C3380CC4-5D6E-409C-BE32-E72D297353CC}">
              <c16:uniqueId val="{00000003-2783-4770-B00C-F99EFE82BC30}"/>
            </c:ext>
          </c:extLst>
        </c:ser>
        <c:ser>
          <c:idx val="0"/>
          <c:order val="4"/>
          <c:tx>
            <c:strRef>
              <c:f>'A2'!$H$25</c:f>
              <c:strCache>
                <c:ptCount val="1"/>
                <c:pt idx="0">
                  <c:v>IRS               after-tax inc.  not anchored   households    with zeros</c:v>
                </c:pt>
              </c:strCache>
            </c:strRef>
          </c:tx>
          <c:spPr>
            <a:ln w="28575" cap="rnd">
              <a:solidFill>
                <a:schemeClr val="accent6">
                  <a:lumMod val="75000"/>
                </a:schemeClr>
              </a:solidFill>
              <a:prstDash val="sysDash"/>
              <a:round/>
            </a:ln>
            <a:effectLst/>
          </c:spPr>
          <c:marker>
            <c:symbol val="none"/>
          </c:marker>
          <c:xVal>
            <c:numRef>
              <c:f>'A2'!$A$26:$A$37</c:f>
              <c:numCache>
                <c:formatCode>0</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xVal>
          <c:yVal>
            <c:numRef>
              <c:f>'A2'!$H$26:$H$37</c:f>
              <c:numCache>
                <c:formatCode>0.0</c:formatCode>
                <c:ptCount val="12"/>
                <c:pt idx="0">
                  <c:v>11.025399800000001</c:v>
                </c:pt>
                <c:pt idx="1">
                  <c:v>11.082321929999999</c:v>
                </c:pt>
                <c:pt idx="2">
                  <c:v>10.70521755</c:v>
                </c:pt>
                <c:pt idx="3">
                  <c:v>10.78532766</c:v>
                </c:pt>
                <c:pt idx="4">
                  <c:v>11.17154221</c:v>
                </c:pt>
                <c:pt idx="5">
                  <c:v>11.156054299999999</c:v>
                </c:pt>
                <c:pt idx="6">
                  <c:v>11.19960541</c:v>
                </c:pt>
                <c:pt idx="7">
                  <c:v>11.19115199</c:v>
                </c:pt>
                <c:pt idx="8">
                  <c:v>10.457472810000001</c:v>
                </c:pt>
                <c:pt idx="9">
                  <c:v>10.153344409999999</c:v>
                </c:pt>
                <c:pt idx="10">
                  <c:v>10.11783511</c:v>
                </c:pt>
                <c:pt idx="11">
                  <c:v>9.6476679900000004</c:v>
                </c:pt>
              </c:numCache>
            </c:numRef>
          </c:yVal>
          <c:smooth val="0"/>
          <c:extLst>
            <c:ext xmlns:c16="http://schemas.microsoft.com/office/drawing/2014/chart" uri="{C3380CC4-5D6E-409C-BE32-E72D297353CC}">
              <c16:uniqueId val="{00000004-2783-4770-B00C-F99EFE82BC30}"/>
            </c:ext>
          </c:extLst>
        </c:ser>
        <c:dLbls>
          <c:showLegendKey val="0"/>
          <c:showVal val="0"/>
          <c:showCatName val="0"/>
          <c:showSerName val="0"/>
          <c:showPercent val="0"/>
          <c:showBubbleSize val="0"/>
        </c:dLbls>
        <c:axId val="1758067488"/>
        <c:axId val="1758069568"/>
        <c:extLst/>
      </c:scatterChart>
      <c:valAx>
        <c:axId val="1758067488"/>
        <c:scaling>
          <c:orientation val="minMax"/>
          <c:max val="2018"/>
          <c:min val="2007"/>
        </c:scaling>
        <c:delete val="0"/>
        <c:axPos val="b"/>
        <c:numFmt formatCode="0"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58069568"/>
        <c:crosses val="autoZero"/>
        <c:crossBetween val="midCat"/>
        <c:majorUnit val="2"/>
        <c:minorUnit val="1"/>
      </c:valAx>
      <c:valAx>
        <c:axId val="1758069568"/>
        <c:scaling>
          <c:orientation val="minMax"/>
          <c:max val="16"/>
          <c:min val="0"/>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latin typeface="Times New Roman" panose="02020603050405020304" pitchFamily="18" charset="0"/>
                    <a:cs typeface="Times New Roman" panose="02020603050405020304" pitchFamily="18" charset="0"/>
                  </a:rPr>
                  <a:t>Poverty Rate (percent)</a:t>
                </a:r>
              </a:p>
            </c:rich>
          </c:tx>
          <c:layout>
            <c:manualLayout>
              <c:xMode val="edge"/>
              <c:yMode val="edge"/>
              <c:x val="1.3526913786939423E-2"/>
              <c:y val="0.2345184371333428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58067488"/>
        <c:crosses val="autoZero"/>
        <c:crossBetween val="midCat"/>
        <c:majorUnit val="2"/>
      </c:valAx>
      <c:spPr>
        <a:noFill/>
        <a:ln>
          <a:noFill/>
          <a:prstDash val="sysDash"/>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123824</xdr:colOff>
      <xdr:row>1</xdr:row>
      <xdr:rowOff>38100</xdr:rowOff>
    </xdr:from>
    <xdr:to>
      <xdr:col>9</xdr:col>
      <xdr:colOff>209550</xdr:colOff>
      <xdr:row>20</xdr:row>
      <xdr:rowOff>104775</xdr:rowOff>
    </xdr:to>
    <xdr:graphicFrame macro="">
      <xdr:nvGraphicFramePr>
        <xdr:cNvPr id="2" name="Chart 1">
          <a:extLst>
            <a:ext uri="{FF2B5EF4-FFF2-40B4-BE49-F238E27FC236}">
              <a16:creationId xmlns:a16="http://schemas.microsoft.com/office/drawing/2014/main" id="{6796DE3B-99D4-4DBA-BBEB-871B934A0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0.86215</cdr:x>
      <cdr:y>0.63048</cdr:y>
    </cdr:from>
    <cdr:to>
      <cdr:x>0.97368</cdr:x>
      <cdr:y>0.69979</cdr:y>
    </cdr:to>
    <cdr:sp macro="" textlink="">
      <cdr:nvSpPr>
        <cdr:cNvPr id="2" name="TextBox 1">
          <a:extLst xmlns:a="http://schemas.openxmlformats.org/drawingml/2006/main">
            <a:ext uri="{FF2B5EF4-FFF2-40B4-BE49-F238E27FC236}">
              <a16:creationId xmlns:a16="http://schemas.microsoft.com/office/drawing/2014/main" id="{0FCE1B65-0EFD-48AA-8D08-5ED83491A527}"/>
            </a:ext>
          </a:extLst>
        </cdr:cNvPr>
        <cdr:cNvSpPr txBox="1"/>
      </cdr:nvSpPr>
      <cdr:spPr>
        <a:xfrm xmlns:a="http://schemas.openxmlformats.org/drawingml/2006/main">
          <a:off x="4220956" y="2297047"/>
          <a:ext cx="546034" cy="2525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b="1">
              <a:solidFill>
                <a:srgbClr val="C00000"/>
              </a:solidFill>
              <a:latin typeface="Times New Roman" panose="02020603050405020304" pitchFamily="18" charset="0"/>
              <a:cs typeface="Times New Roman" panose="02020603050405020304" pitchFamily="18" charset="0"/>
            </a:rPr>
            <a:t>2007</a:t>
          </a:r>
        </a:p>
      </cdr:txBody>
    </cdr:sp>
  </cdr:relSizeAnchor>
  <cdr:relSizeAnchor xmlns:cdr="http://schemas.openxmlformats.org/drawingml/2006/chartDrawing">
    <cdr:from>
      <cdr:x>0.71842</cdr:x>
      <cdr:y>0.6114</cdr:y>
    </cdr:from>
    <cdr:to>
      <cdr:x>0.82995</cdr:x>
      <cdr:y>0.68071</cdr:y>
    </cdr:to>
    <cdr:sp macro="" textlink="">
      <cdr:nvSpPr>
        <cdr:cNvPr id="3" name="TextBox 1">
          <a:extLst xmlns:a="http://schemas.openxmlformats.org/drawingml/2006/main">
            <a:ext uri="{FF2B5EF4-FFF2-40B4-BE49-F238E27FC236}">
              <a16:creationId xmlns:a16="http://schemas.microsoft.com/office/drawing/2014/main" id="{220CACB9-3C72-494A-801D-DE5D5977BEB9}"/>
            </a:ext>
          </a:extLst>
        </cdr:cNvPr>
        <cdr:cNvSpPr txBox="1"/>
      </cdr:nvSpPr>
      <cdr:spPr>
        <a:xfrm xmlns:a="http://schemas.openxmlformats.org/drawingml/2006/main">
          <a:off x="3529496" y="2210928"/>
          <a:ext cx="547894" cy="2506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b="1">
              <a:solidFill>
                <a:schemeClr val="accent1">
                  <a:lumMod val="75000"/>
                </a:schemeClr>
              </a:solidFill>
              <a:latin typeface="Times New Roman" panose="02020603050405020304" pitchFamily="18" charset="0"/>
              <a:cs typeface="Times New Roman" panose="02020603050405020304" pitchFamily="18" charset="0"/>
            </a:rPr>
            <a:t>2009</a:t>
          </a:r>
        </a:p>
      </cdr:txBody>
    </cdr:sp>
  </cdr:relSizeAnchor>
  <cdr:relSizeAnchor xmlns:cdr="http://schemas.openxmlformats.org/drawingml/2006/chartDrawing">
    <cdr:from>
      <cdr:x>0.58018</cdr:x>
      <cdr:y>0.5985</cdr:y>
    </cdr:from>
    <cdr:to>
      <cdr:x>0.6917</cdr:x>
      <cdr:y>0.66782</cdr:y>
    </cdr:to>
    <cdr:sp macro="" textlink="">
      <cdr:nvSpPr>
        <cdr:cNvPr id="4" name="TextBox 1">
          <a:extLst xmlns:a="http://schemas.openxmlformats.org/drawingml/2006/main">
            <a:ext uri="{FF2B5EF4-FFF2-40B4-BE49-F238E27FC236}">
              <a16:creationId xmlns:a16="http://schemas.microsoft.com/office/drawing/2014/main" id="{8A31AA35-6ADD-4B2E-BD76-99141BA5690B}"/>
            </a:ext>
          </a:extLst>
        </cdr:cNvPr>
        <cdr:cNvSpPr txBox="1"/>
      </cdr:nvSpPr>
      <cdr:spPr>
        <a:xfrm xmlns:a="http://schemas.openxmlformats.org/drawingml/2006/main">
          <a:off x="2850322" y="2164301"/>
          <a:ext cx="547894" cy="2506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b="1">
              <a:solidFill>
                <a:schemeClr val="tx1">
                  <a:lumMod val="50000"/>
                  <a:lumOff val="50000"/>
                </a:schemeClr>
              </a:solidFill>
              <a:latin typeface="Times New Roman" panose="02020603050405020304" pitchFamily="18" charset="0"/>
              <a:cs typeface="Times New Roman" panose="02020603050405020304" pitchFamily="18" charset="0"/>
            </a:rPr>
            <a:t>2011</a:t>
          </a:r>
        </a:p>
      </cdr:txBody>
    </cdr:sp>
  </cdr:relSizeAnchor>
  <cdr:relSizeAnchor xmlns:cdr="http://schemas.openxmlformats.org/drawingml/2006/chartDrawing">
    <cdr:from>
      <cdr:x>0.43519</cdr:x>
      <cdr:y>0.56919</cdr:y>
    </cdr:from>
    <cdr:to>
      <cdr:x>0.54671</cdr:x>
      <cdr:y>0.63851</cdr:y>
    </cdr:to>
    <cdr:sp macro="" textlink="">
      <cdr:nvSpPr>
        <cdr:cNvPr id="5" name="TextBox 1">
          <a:extLst xmlns:a="http://schemas.openxmlformats.org/drawingml/2006/main">
            <a:ext uri="{FF2B5EF4-FFF2-40B4-BE49-F238E27FC236}">
              <a16:creationId xmlns:a16="http://schemas.microsoft.com/office/drawing/2014/main" id="{8A31AA35-6ADD-4B2E-BD76-99141BA5690B}"/>
            </a:ext>
          </a:extLst>
        </cdr:cNvPr>
        <cdr:cNvSpPr txBox="1"/>
      </cdr:nvSpPr>
      <cdr:spPr>
        <a:xfrm xmlns:a="http://schemas.openxmlformats.org/drawingml/2006/main">
          <a:off x="2138017" y="2058313"/>
          <a:ext cx="547894" cy="2506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b="1">
              <a:solidFill>
                <a:schemeClr val="accent4">
                  <a:lumMod val="75000"/>
                </a:schemeClr>
              </a:solidFill>
              <a:latin typeface="Times New Roman" panose="02020603050405020304" pitchFamily="18" charset="0"/>
              <a:cs typeface="Times New Roman" panose="02020603050405020304" pitchFamily="18" charset="0"/>
            </a:rPr>
            <a:t>2013</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166688</xdr:colOff>
      <xdr:row>1</xdr:row>
      <xdr:rowOff>61913</xdr:rowOff>
    </xdr:from>
    <xdr:to>
      <xdr:col>8</xdr:col>
      <xdr:colOff>128588</xdr:colOff>
      <xdr:row>21</xdr:row>
      <xdr:rowOff>119063</xdr:rowOff>
    </xdr:to>
    <xdr:graphicFrame macro="">
      <xdr:nvGraphicFramePr>
        <xdr:cNvPr id="3" name="Chart 2">
          <a:extLst>
            <a:ext uri="{FF2B5EF4-FFF2-40B4-BE49-F238E27FC236}">
              <a16:creationId xmlns:a16="http://schemas.microsoft.com/office/drawing/2014/main" id="{AAC9F2A7-671F-432F-84E1-DEA42A46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0.84928</cdr:x>
      <cdr:y>0.67259</cdr:y>
    </cdr:from>
    <cdr:to>
      <cdr:x>0.99264</cdr:x>
      <cdr:y>0.72815</cdr:y>
    </cdr:to>
    <cdr:sp macro="" textlink="">
      <cdr:nvSpPr>
        <cdr:cNvPr id="2" name="TextBox 1">
          <a:extLst xmlns:a="http://schemas.openxmlformats.org/drawingml/2006/main">
            <a:ext uri="{FF2B5EF4-FFF2-40B4-BE49-F238E27FC236}">
              <a16:creationId xmlns:a16="http://schemas.microsoft.com/office/drawing/2014/main" id="{1EDBABC2-38AA-4B0F-A351-F1ED0BC6CE4F}"/>
            </a:ext>
          </a:extLst>
        </cdr:cNvPr>
        <cdr:cNvSpPr txBox="1"/>
      </cdr:nvSpPr>
      <cdr:spPr>
        <a:xfrm xmlns:a="http://schemas.openxmlformats.org/drawingml/2006/main">
          <a:off x="4942590" y="2665074"/>
          <a:ext cx="834323" cy="2201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300" b="1">
              <a:solidFill>
                <a:schemeClr val="accent1">
                  <a:lumMod val="75000"/>
                </a:schemeClr>
              </a:solidFill>
              <a:latin typeface="Times New Roman" panose="02020603050405020304" pitchFamily="18" charset="0"/>
              <a:cs typeface="Times New Roman" panose="02020603050405020304" pitchFamily="18" charset="0"/>
            </a:rPr>
            <a:t>0</a:t>
          </a:r>
          <a:r>
            <a:rPr lang="en-US" sz="1100" b="1">
              <a:solidFill>
                <a:schemeClr val="accent1">
                  <a:lumMod val="75000"/>
                </a:schemeClr>
              </a:solidFill>
              <a:effectLst/>
              <a:latin typeface="Times New Roman" panose="02020603050405020304" pitchFamily="18" charset="0"/>
              <a:ea typeface="+mn-ea"/>
              <a:cs typeface="Times New Roman" panose="02020603050405020304" pitchFamily="18" charset="0"/>
            </a:rPr>
            <a:t>–</a:t>
          </a:r>
          <a:r>
            <a:rPr lang="en-US" sz="1300" b="1">
              <a:solidFill>
                <a:schemeClr val="accent1">
                  <a:lumMod val="75000"/>
                </a:schemeClr>
              </a:solidFill>
              <a:latin typeface="Times New Roman" panose="02020603050405020304" pitchFamily="18" charset="0"/>
              <a:cs typeface="Times New Roman" panose="02020603050405020304" pitchFamily="18" charset="0"/>
            </a:rPr>
            <a:t>17</a:t>
          </a:r>
          <a:r>
            <a:rPr lang="en-US" sz="1300" b="1">
              <a:solidFill>
                <a:srgbClr val="0070C0"/>
              </a:solidFill>
              <a:latin typeface="Times New Roman" panose="02020603050405020304" pitchFamily="18" charset="0"/>
              <a:cs typeface="Times New Roman" panose="02020603050405020304" pitchFamily="18" charset="0"/>
            </a:rPr>
            <a:t> </a:t>
          </a:r>
          <a:r>
            <a:rPr lang="en-US" sz="1300" b="1">
              <a:solidFill>
                <a:srgbClr val="0070C0"/>
              </a:solidFill>
            </a:rPr>
            <a:t> </a:t>
          </a:r>
          <a:r>
            <a:rPr lang="en-US" sz="1300" b="1">
              <a:solidFill>
                <a:srgbClr val="C00000"/>
              </a:solidFill>
            </a:rPr>
            <a:t>  </a:t>
          </a:r>
        </a:p>
      </cdr:txBody>
    </cdr:sp>
  </cdr:relSizeAnchor>
  <cdr:relSizeAnchor xmlns:cdr="http://schemas.openxmlformats.org/drawingml/2006/chartDrawing">
    <cdr:from>
      <cdr:x>0.84032</cdr:x>
      <cdr:y>0.7184</cdr:y>
    </cdr:from>
    <cdr:to>
      <cdr:x>0.99067</cdr:x>
      <cdr:y>0.79743</cdr:y>
    </cdr:to>
    <cdr:sp macro="" textlink="">
      <cdr:nvSpPr>
        <cdr:cNvPr id="4" name="TextBox 1">
          <a:extLst xmlns:a="http://schemas.openxmlformats.org/drawingml/2006/main">
            <a:ext uri="{FF2B5EF4-FFF2-40B4-BE49-F238E27FC236}">
              <a16:creationId xmlns:a16="http://schemas.microsoft.com/office/drawing/2014/main" id="{0C186CAF-5C1B-4FE7-9E1B-037C92CCCBF9}"/>
            </a:ext>
          </a:extLst>
        </cdr:cNvPr>
        <cdr:cNvSpPr txBox="1"/>
      </cdr:nvSpPr>
      <cdr:spPr>
        <a:xfrm xmlns:a="http://schemas.openxmlformats.org/drawingml/2006/main">
          <a:off x="4890463" y="2846599"/>
          <a:ext cx="875003" cy="3131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300" b="1">
              <a:solidFill>
                <a:schemeClr val="accent2"/>
              </a:solidFill>
              <a:effectLst/>
              <a:latin typeface="+mn-lt"/>
              <a:ea typeface="+mn-ea"/>
              <a:cs typeface="+mn-cs"/>
            </a:rPr>
            <a:t>  </a:t>
          </a:r>
          <a:r>
            <a:rPr lang="en-US" sz="1300" b="1">
              <a:solidFill>
                <a:schemeClr val="accent2"/>
              </a:solidFill>
              <a:effectLst/>
              <a:latin typeface="Times New Roman" panose="02020603050405020304" pitchFamily="18" charset="0"/>
              <a:ea typeface="+mn-ea"/>
              <a:cs typeface="Times New Roman" panose="02020603050405020304" pitchFamily="18" charset="0"/>
            </a:rPr>
            <a:t>18</a:t>
          </a:r>
          <a:r>
            <a:rPr lang="en-US" sz="1100" b="1">
              <a:solidFill>
                <a:schemeClr val="accent2"/>
              </a:solidFill>
              <a:effectLst/>
              <a:latin typeface="Times New Roman" panose="02020603050405020304" pitchFamily="18" charset="0"/>
              <a:ea typeface="+mn-ea"/>
              <a:cs typeface="Times New Roman" panose="02020603050405020304" pitchFamily="18" charset="0"/>
            </a:rPr>
            <a:t>–</a:t>
          </a:r>
          <a:r>
            <a:rPr lang="en-US" sz="1300" b="1">
              <a:solidFill>
                <a:schemeClr val="accent2"/>
              </a:solidFill>
              <a:latin typeface="Times New Roman" panose="02020603050405020304" pitchFamily="18" charset="0"/>
              <a:cs typeface="Times New Roman" panose="02020603050405020304" pitchFamily="18" charset="0"/>
            </a:rPr>
            <a:t>24 years old</a:t>
          </a:r>
          <a:r>
            <a:rPr lang="en-US" sz="1300" b="1">
              <a:solidFill>
                <a:srgbClr val="0070C0"/>
              </a:solidFill>
              <a:latin typeface="Times New Roman" panose="02020603050405020304" pitchFamily="18" charset="0"/>
              <a:cs typeface="Times New Roman" panose="02020603050405020304" pitchFamily="18" charset="0"/>
            </a:rPr>
            <a:t>  </a:t>
          </a:r>
          <a:r>
            <a:rPr lang="en-US" sz="1300" b="1">
              <a:solidFill>
                <a:srgbClr val="C00000"/>
              </a:solidFill>
              <a:latin typeface="Times New Roman" panose="02020603050405020304" pitchFamily="18" charset="0"/>
              <a:cs typeface="Times New Roman" panose="02020603050405020304" pitchFamily="18" charset="0"/>
            </a:rPr>
            <a:t>  </a:t>
          </a:r>
        </a:p>
      </cdr:txBody>
    </cdr:sp>
  </cdr:relSizeAnchor>
  <cdr:relSizeAnchor xmlns:cdr="http://schemas.openxmlformats.org/drawingml/2006/chartDrawing">
    <cdr:from>
      <cdr:x>0.8437</cdr:x>
      <cdr:y>0.44444</cdr:y>
    </cdr:from>
    <cdr:to>
      <cdr:x>0.99009</cdr:x>
      <cdr:y>0.52347</cdr:y>
    </cdr:to>
    <cdr:sp macro="" textlink="">
      <cdr:nvSpPr>
        <cdr:cNvPr id="5" name="TextBox 1">
          <a:extLst xmlns:a="http://schemas.openxmlformats.org/drawingml/2006/main">
            <a:ext uri="{FF2B5EF4-FFF2-40B4-BE49-F238E27FC236}">
              <a16:creationId xmlns:a16="http://schemas.microsoft.com/office/drawing/2014/main" id="{93E4AE94-D73A-489A-AC85-7C1D2704A4E8}"/>
            </a:ext>
          </a:extLst>
        </cdr:cNvPr>
        <cdr:cNvSpPr txBox="1"/>
      </cdr:nvSpPr>
      <cdr:spPr>
        <a:xfrm xmlns:a="http://schemas.openxmlformats.org/drawingml/2006/main">
          <a:off x="4910137" y="1761049"/>
          <a:ext cx="851963" cy="3131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lang="en-US" sz="1300" b="1">
              <a:solidFill>
                <a:schemeClr val="accent1">
                  <a:lumMod val="50000"/>
                </a:schemeClr>
              </a:solidFill>
              <a:effectLst/>
              <a:latin typeface="Times New Roman" panose="02020603050405020304" pitchFamily="18" charset="0"/>
              <a:ea typeface="+mn-ea"/>
              <a:cs typeface="Times New Roman" panose="02020603050405020304" pitchFamily="18" charset="0"/>
            </a:rPr>
            <a:t>65+</a:t>
          </a:r>
          <a:r>
            <a:rPr lang="en-US" sz="1300" b="1">
              <a:solidFill>
                <a:schemeClr val="accent1">
                  <a:lumMod val="50000"/>
                </a:schemeClr>
              </a:solidFill>
              <a:latin typeface="Times New Roman" panose="02020603050405020304" pitchFamily="18" charset="0"/>
              <a:cs typeface="Times New Roman" panose="02020603050405020304" pitchFamily="18" charset="0"/>
            </a:rPr>
            <a:t> years old    </a:t>
          </a:r>
        </a:p>
      </cdr:txBody>
    </cdr:sp>
  </cdr:relSizeAnchor>
  <cdr:relSizeAnchor xmlns:cdr="http://schemas.openxmlformats.org/drawingml/2006/chartDrawing">
    <cdr:from>
      <cdr:x>0.85151</cdr:x>
      <cdr:y>0.62486</cdr:y>
    </cdr:from>
    <cdr:to>
      <cdr:x>0.99137</cdr:x>
      <cdr:y>0.67651</cdr:y>
    </cdr:to>
    <cdr:sp macro="" textlink="">
      <cdr:nvSpPr>
        <cdr:cNvPr id="7" name="TextBox 1">
          <a:extLst xmlns:a="http://schemas.openxmlformats.org/drawingml/2006/main">
            <a:ext uri="{FF2B5EF4-FFF2-40B4-BE49-F238E27FC236}">
              <a16:creationId xmlns:a16="http://schemas.microsoft.com/office/drawing/2014/main" id="{D8848B59-C26F-49D0-B000-6948D3DC2811}"/>
            </a:ext>
          </a:extLst>
        </cdr:cNvPr>
        <cdr:cNvSpPr txBox="1"/>
      </cdr:nvSpPr>
      <cdr:spPr>
        <a:xfrm xmlns:a="http://schemas.openxmlformats.org/drawingml/2006/main">
          <a:off x="4955616" y="2475948"/>
          <a:ext cx="813954" cy="2046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300" b="1">
              <a:solidFill>
                <a:schemeClr val="tx1">
                  <a:lumMod val="50000"/>
                  <a:lumOff val="50000"/>
                </a:schemeClr>
              </a:solidFill>
              <a:effectLst/>
              <a:latin typeface="Times New Roman" panose="02020603050405020304" pitchFamily="18" charset="0"/>
              <a:ea typeface="+mn-ea"/>
              <a:cs typeface="Times New Roman" panose="02020603050405020304" pitchFamily="18" charset="0"/>
            </a:rPr>
            <a:t>25</a:t>
          </a:r>
          <a:r>
            <a:rPr lang="en-US" sz="1100" b="1">
              <a:solidFill>
                <a:schemeClr val="tx1">
                  <a:lumMod val="50000"/>
                  <a:lumOff val="50000"/>
                </a:schemeClr>
              </a:solidFill>
              <a:effectLst/>
              <a:latin typeface="Times New Roman" panose="02020603050405020304" pitchFamily="18" charset="0"/>
              <a:ea typeface="+mn-ea"/>
              <a:cs typeface="Times New Roman" panose="02020603050405020304" pitchFamily="18" charset="0"/>
            </a:rPr>
            <a:t>–</a:t>
          </a:r>
          <a:r>
            <a:rPr lang="en-US" sz="1300" b="1">
              <a:solidFill>
                <a:schemeClr val="tx1">
                  <a:lumMod val="50000"/>
                  <a:lumOff val="50000"/>
                </a:schemeClr>
              </a:solidFill>
              <a:latin typeface="Times New Roman" panose="02020603050405020304" pitchFamily="18" charset="0"/>
              <a:cs typeface="Times New Roman" panose="02020603050405020304" pitchFamily="18" charset="0"/>
            </a:rPr>
            <a:t>54</a:t>
          </a:r>
          <a:r>
            <a:rPr lang="en-US" sz="1300" b="1">
              <a:solidFill>
                <a:srgbClr val="C00000"/>
              </a:solidFill>
              <a:latin typeface="Times New Roman" panose="02020603050405020304" pitchFamily="18" charset="0"/>
              <a:cs typeface="Times New Roman" panose="02020603050405020304" pitchFamily="18" charset="0"/>
            </a:rPr>
            <a:t> </a:t>
          </a:r>
          <a:r>
            <a:rPr lang="en-US" sz="1300" b="1">
              <a:solidFill>
                <a:srgbClr val="C00000"/>
              </a:solidFill>
            </a:rPr>
            <a:t> </a:t>
          </a:r>
        </a:p>
      </cdr:txBody>
    </cdr:sp>
  </cdr:relSizeAnchor>
  <cdr:relSizeAnchor xmlns:cdr="http://schemas.openxmlformats.org/drawingml/2006/chartDrawing">
    <cdr:from>
      <cdr:x>0.84753</cdr:x>
      <cdr:y>0.56467</cdr:y>
    </cdr:from>
    <cdr:to>
      <cdr:x>0.99264</cdr:x>
      <cdr:y>0.62492</cdr:y>
    </cdr:to>
    <cdr:sp macro="" textlink="">
      <cdr:nvSpPr>
        <cdr:cNvPr id="8" name="TextBox 1">
          <a:extLst xmlns:a="http://schemas.openxmlformats.org/drawingml/2006/main">
            <a:ext uri="{FF2B5EF4-FFF2-40B4-BE49-F238E27FC236}">
              <a16:creationId xmlns:a16="http://schemas.microsoft.com/office/drawing/2014/main" id="{D8848B59-C26F-49D0-B000-6948D3DC2811}"/>
            </a:ext>
          </a:extLst>
        </cdr:cNvPr>
        <cdr:cNvSpPr txBox="1"/>
      </cdr:nvSpPr>
      <cdr:spPr>
        <a:xfrm xmlns:a="http://schemas.openxmlformats.org/drawingml/2006/main">
          <a:off x="4932405" y="2237467"/>
          <a:ext cx="844508" cy="2387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300" b="1">
              <a:solidFill>
                <a:schemeClr val="accent4">
                  <a:lumMod val="75000"/>
                </a:schemeClr>
              </a:solidFill>
              <a:effectLst/>
              <a:latin typeface="Times New Roman" panose="02020603050405020304" pitchFamily="18" charset="0"/>
              <a:ea typeface="+mn-ea"/>
              <a:cs typeface="Times New Roman" panose="02020603050405020304" pitchFamily="18" charset="0"/>
            </a:rPr>
            <a:t>55</a:t>
          </a:r>
          <a:r>
            <a:rPr lang="en-US" sz="1100" b="1">
              <a:solidFill>
                <a:schemeClr val="accent4">
                  <a:lumMod val="75000"/>
                </a:schemeClr>
              </a:solidFill>
              <a:effectLst/>
              <a:latin typeface="Times New Roman" panose="02020603050405020304" pitchFamily="18" charset="0"/>
              <a:ea typeface="+mn-ea"/>
              <a:cs typeface="Times New Roman" panose="02020603050405020304" pitchFamily="18" charset="0"/>
            </a:rPr>
            <a:t>–</a:t>
          </a:r>
          <a:r>
            <a:rPr lang="en-US" sz="1300" b="1">
              <a:solidFill>
                <a:schemeClr val="accent4">
                  <a:lumMod val="75000"/>
                </a:schemeClr>
              </a:solidFill>
              <a:latin typeface="Times New Roman" panose="02020603050405020304" pitchFamily="18" charset="0"/>
              <a:cs typeface="Times New Roman" panose="02020603050405020304" pitchFamily="18" charset="0"/>
            </a:rPr>
            <a:t>64</a:t>
          </a:r>
          <a:r>
            <a:rPr lang="en-US" sz="1300" b="1">
              <a:solidFill>
                <a:srgbClr val="0070C0"/>
              </a:solidFill>
            </a:rPr>
            <a:t>  </a:t>
          </a:r>
          <a:r>
            <a:rPr lang="en-US" sz="1300" b="1">
              <a:solidFill>
                <a:srgbClr val="C00000"/>
              </a:solidFill>
            </a:rPr>
            <a:t>  </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247650</xdr:colOff>
      <xdr:row>1</xdr:row>
      <xdr:rowOff>176213</xdr:rowOff>
    </xdr:from>
    <xdr:to>
      <xdr:col>5</xdr:col>
      <xdr:colOff>95250</xdr:colOff>
      <xdr:row>20</xdr:row>
      <xdr:rowOff>19051</xdr:rowOff>
    </xdr:to>
    <xdr:graphicFrame macro="">
      <xdr:nvGraphicFramePr>
        <xdr:cNvPr id="2" name="Chart 1">
          <a:extLst>
            <a:ext uri="{FF2B5EF4-FFF2-40B4-BE49-F238E27FC236}">
              <a16:creationId xmlns:a16="http://schemas.microsoft.com/office/drawing/2014/main" id="{5E2257E1-2CCF-4BB0-A5D3-CB2EB6F0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0.68872</cdr:x>
      <cdr:y>0.46577</cdr:y>
    </cdr:from>
    <cdr:to>
      <cdr:x>0.98639</cdr:x>
      <cdr:y>0.61568</cdr:y>
    </cdr:to>
    <cdr:sp macro="" textlink="">
      <cdr:nvSpPr>
        <cdr:cNvPr id="2" name="TextBox 1">
          <a:extLst xmlns:a="http://schemas.openxmlformats.org/drawingml/2006/main">
            <a:ext uri="{FF2B5EF4-FFF2-40B4-BE49-F238E27FC236}">
              <a16:creationId xmlns:a16="http://schemas.microsoft.com/office/drawing/2014/main" id="{0FCE1B65-0EFD-48AA-8D08-5ED83491A527}"/>
            </a:ext>
          </a:extLst>
        </cdr:cNvPr>
        <cdr:cNvSpPr txBox="1"/>
      </cdr:nvSpPr>
      <cdr:spPr>
        <a:xfrm xmlns:a="http://schemas.openxmlformats.org/drawingml/2006/main">
          <a:off x="3371848" y="1696957"/>
          <a:ext cx="1457348" cy="5461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50" b="1">
              <a:solidFill>
                <a:srgbClr val="C00000"/>
              </a:solidFill>
              <a:latin typeface="Times New Roman" panose="02020603050405020304" pitchFamily="18" charset="0"/>
              <a:cs typeface="Times New Roman" panose="02020603050405020304" pitchFamily="18" charset="0"/>
            </a:rPr>
            <a:t>Independent of spell start and end</a:t>
          </a:r>
        </a:p>
      </cdr:txBody>
    </cdr:sp>
  </cdr:relSizeAnchor>
  <cdr:relSizeAnchor xmlns:cdr="http://schemas.openxmlformats.org/drawingml/2006/chartDrawing">
    <cdr:from>
      <cdr:x>0.58042</cdr:x>
      <cdr:y>0.64401</cdr:y>
    </cdr:from>
    <cdr:to>
      <cdr:x>0.98444</cdr:x>
      <cdr:y>0.78562</cdr:y>
    </cdr:to>
    <cdr:sp macro="" textlink="">
      <cdr:nvSpPr>
        <cdr:cNvPr id="6" name="TextBox 1">
          <a:extLst xmlns:a="http://schemas.openxmlformats.org/drawingml/2006/main">
            <a:ext uri="{FF2B5EF4-FFF2-40B4-BE49-F238E27FC236}">
              <a16:creationId xmlns:a16="http://schemas.microsoft.com/office/drawing/2014/main" id="{CBA9C8BA-BE78-4934-9B87-DD4438050529}"/>
            </a:ext>
          </a:extLst>
        </cdr:cNvPr>
        <cdr:cNvSpPr txBox="1"/>
      </cdr:nvSpPr>
      <cdr:spPr>
        <a:xfrm xmlns:a="http://schemas.openxmlformats.org/drawingml/2006/main">
          <a:off x="2841625" y="2346325"/>
          <a:ext cx="1978025" cy="5159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50" b="1">
              <a:solidFill>
                <a:schemeClr val="accent5"/>
              </a:solidFill>
              <a:latin typeface="Times New Roman" panose="02020603050405020304" pitchFamily="18" charset="0"/>
              <a:cs typeface="Times New Roman" panose="02020603050405020304" pitchFamily="18" charset="0"/>
            </a:rPr>
            <a:t>Continuous poverty spell independent</a:t>
          </a:r>
          <a:r>
            <a:rPr lang="en-US" sz="1250" b="1" baseline="0">
              <a:solidFill>
                <a:schemeClr val="accent5"/>
              </a:solidFill>
              <a:latin typeface="Times New Roman" panose="02020603050405020304" pitchFamily="18" charset="0"/>
              <a:cs typeface="Times New Roman" panose="02020603050405020304" pitchFamily="18" charset="0"/>
            </a:rPr>
            <a:t> of spell start</a:t>
          </a:r>
          <a:endParaRPr lang="en-US" sz="1250" b="1">
            <a:solidFill>
              <a:schemeClr val="accent5"/>
            </a:solidFill>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0.11284</cdr:x>
      <cdr:y>0.74074</cdr:y>
    </cdr:from>
    <cdr:to>
      <cdr:x>0.43969</cdr:x>
      <cdr:y>0.88235</cdr:y>
    </cdr:to>
    <cdr:sp macro="" textlink="">
      <cdr:nvSpPr>
        <cdr:cNvPr id="7" name="TextBox 1">
          <a:extLst xmlns:a="http://schemas.openxmlformats.org/drawingml/2006/main">
            <a:ext uri="{FF2B5EF4-FFF2-40B4-BE49-F238E27FC236}">
              <a16:creationId xmlns:a16="http://schemas.microsoft.com/office/drawing/2014/main" id="{2C41430E-E231-47A0-94CE-D8FC13A8ADA0}"/>
            </a:ext>
          </a:extLst>
        </cdr:cNvPr>
        <cdr:cNvSpPr txBox="1"/>
      </cdr:nvSpPr>
      <cdr:spPr>
        <a:xfrm xmlns:a="http://schemas.openxmlformats.org/drawingml/2006/main">
          <a:off x="552450" y="2698750"/>
          <a:ext cx="1600200" cy="5159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50" b="1">
              <a:solidFill>
                <a:schemeClr val="tx1"/>
              </a:solidFill>
              <a:latin typeface="Times New Roman" panose="02020603050405020304" pitchFamily="18" charset="0"/>
              <a:cs typeface="Times New Roman" panose="02020603050405020304" pitchFamily="18" charset="0"/>
            </a:rPr>
            <a:t>Continuous</a:t>
          </a:r>
          <a:r>
            <a:rPr lang="en-US" sz="1250" b="1" baseline="0">
              <a:solidFill>
                <a:schemeClr val="tx1"/>
              </a:solidFill>
              <a:latin typeface="Times New Roman" panose="02020603050405020304" pitchFamily="18" charset="0"/>
              <a:cs typeface="Times New Roman" panose="02020603050405020304" pitchFamily="18" charset="0"/>
            </a:rPr>
            <a:t> poverty spell starting in 2008</a:t>
          </a:r>
          <a:endParaRPr lang="en-US" sz="1250" b="1">
            <a:solidFill>
              <a:schemeClr val="tx1"/>
            </a:solidFill>
            <a:latin typeface="Times New Roman" panose="02020603050405020304" pitchFamily="18" charset="0"/>
            <a:cs typeface="Times New Roman" panose="02020603050405020304" pitchFamily="18"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238126</xdr:colOff>
      <xdr:row>2</xdr:row>
      <xdr:rowOff>19050</xdr:rowOff>
    </xdr:from>
    <xdr:to>
      <xdr:col>7</xdr:col>
      <xdr:colOff>609600</xdr:colOff>
      <xdr:row>21</xdr:row>
      <xdr:rowOff>85725</xdr:rowOff>
    </xdr:to>
    <xdr:graphicFrame macro="">
      <xdr:nvGraphicFramePr>
        <xdr:cNvPr id="4" name="Chart 3">
          <a:extLst>
            <a:ext uri="{FF2B5EF4-FFF2-40B4-BE49-F238E27FC236}">
              <a16:creationId xmlns:a16="http://schemas.microsoft.com/office/drawing/2014/main" id="{FF003846-068B-4996-921B-B9AF9D712A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0.8845</cdr:x>
      <cdr:y>0.07229</cdr:y>
    </cdr:from>
    <cdr:to>
      <cdr:x>0.98099</cdr:x>
      <cdr:y>0.19277</cdr:y>
    </cdr:to>
    <cdr:sp macro="" textlink="">
      <cdr:nvSpPr>
        <cdr:cNvPr id="2" name="TextBox 1">
          <a:extLst xmlns:a="http://schemas.openxmlformats.org/drawingml/2006/main">
            <a:ext uri="{FF2B5EF4-FFF2-40B4-BE49-F238E27FC236}">
              <a16:creationId xmlns:a16="http://schemas.microsoft.com/office/drawing/2014/main" id="{CD95B818-FE52-4661-8875-43DAE0C22FD5}"/>
            </a:ext>
          </a:extLst>
        </cdr:cNvPr>
        <cdr:cNvSpPr txBox="1"/>
      </cdr:nvSpPr>
      <cdr:spPr>
        <a:xfrm xmlns:a="http://schemas.openxmlformats.org/drawingml/2006/main">
          <a:off x="5762625" y="285750"/>
          <a:ext cx="6286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0.566</cdr:x>
      <cdr:y>0.07752</cdr:y>
    </cdr:from>
    <cdr:to>
      <cdr:x>0.65495</cdr:x>
      <cdr:y>0.11548</cdr:y>
    </cdr:to>
    <cdr:cxnSp macro="">
      <cdr:nvCxnSpPr>
        <cdr:cNvPr id="4" name="Straight Arrow Connector 3">
          <a:extLst xmlns:a="http://schemas.openxmlformats.org/drawingml/2006/main">
            <a:ext uri="{FF2B5EF4-FFF2-40B4-BE49-F238E27FC236}">
              <a16:creationId xmlns:a16="http://schemas.microsoft.com/office/drawing/2014/main" id="{ED0EBE57-30C5-485C-B371-3186CA8322E4}"/>
            </a:ext>
          </a:extLst>
        </cdr:cNvPr>
        <cdr:cNvCxnSpPr/>
      </cdr:nvCxnSpPr>
      <cdr:spPr>
        <a:xfrm xmlns:a="http://schemas.openxmlformats.org/drawingml/2006/main" flipH="1">
          <a:off x="3186158" y="285750"/>
          <a:ext cx="500727" cy="139945"/>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0.64982</cdr:x>
      <cdr:y>0.02874</cdr:y>
    </cdr:from>
    <cdr:to>
      <cdr:x>0.93405</cdr:x>
      <cdr:y>0.09862</cdr:y>
    </cdr:to>
    <cdr:sp macro="" textlink="">
      <cdr:nvSpPr>
        <cdr:cNvPr id="5" name="TextBox 4">
          <a:extLst xmlns:a="http://schemas.openxmlformats.org/drawingml/2006/main">
            <a:ext uri="{FF2B5EF4-FFF2-40B4-BE49-F238E27FC236}">
              <a16:creationId xmlns:a16="http://schemas.microsoft.com/office/drawing/2014/main" id="{4AEF3026-DFAB-4862-9087-039B571BB25D}"/>
            </a:ext>
          </a:extLst>
        </cdr:cNvPr>
        <cdr:cNvSpPr txBox="1"/>
      </cdr:nvSpPr>
      <cdr:spPr>
        <a:xfrm xmlns:a="http://schemas.openxmlformats.org/drawingml/2006/main">
          <a:off x="3658007" y="105926"/>
          <a:ext cx="1600009" cy="2575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b="1">
              <a:solidFill>
                <a:sysClr val="windowText" lastClr="000000"/>
              </a:solidFill>
              <a:latin typeface="Times New Roman" panose="02020603050405020304" pitchFamily="18" charset="0"/>
              <a:cs typeface="Times New Roman" panose="02020603050405020304" pitchFamily="18" charset="0"/>
            </a:rPr>
            <a:t>Official</a:t>
          </a:r>
          <a:r>
            <a:rPr lang="en-US" sz="1300" b="1" baseline="0">
              <a:solidFill>
                <a:sysClr val="windowText" lastClr="000000"/>
              </a:solidFill>
              <a:latin typeface="Times New Roman" panose="02020603050405020304" pitchFamily="18" charset="0"/>
              <a:cs typeface="Times New Roman" panose="02020603050405020304" pitchFamily="18" charset="0"/>
            </a:rPr>
            <a:t> Poverty </a:t>
          </a:r>
          <a:r>
            <a:rPr lang="en-US" sz="1300" b="1" baseline="0">
              <a:latin typeface="Times New Roman" panose="02020603050405020304" pitchFamily="18" charset="0"/>
              <a:cs typeface="Times New Roman" panose="02020603050405020304" pitchFamily="18" charset="0"/>
            </a:rPr>
            <a:t>Rate</a:t>
          </a:r>
          <a:endParaRPr lang="en-US" sz="13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0.35259</cdr:x>
      <cdr:y>0.28203</cdr:y>
    </cdr:from>
    <cdr:to>
      <cdr:x>0.57186</cdr:x>
      <cdr:y>0.36448</cdr:y>
    </cdr:to>
    <cdr:sp macro="" textlink="">
      <cdr:nvSpPr>
        <cdr:cNvPr id="10" name="TextBox 1">
          <a:extLst xmlns:a="http://schemas.openxmlformats.org/drawingml/2006/main">
            <a:ext uri="{FF2B5EF4-FFF2-40B4-BE49-F238E27FC236}">
              <a16:creationId xmlns:a16="http://schemas.microsoft.com/office/drawing/2014/main" id="{BD5290A5-7A11-4AA3-BC81-5D983141EEEB}"/>
            </a:ext>
          </a:extLst>
        </cdr:cNvPr>
        <cdr:cNvSpPr txBox="1"/>
      </cdr:nvSpPr>
      <cdr:spPr>
        <a:xfrm xmlns:a="http://schemas.openxmlformats.org/drawingml/2006/main">
          <a:off x="2115811" y="988562"/>
          <a:ext cx="1315784" cy="2890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solidFill>
                <a:srgbClr val="C00000"/>
              </a:solidFill>
              <a:latin typeface="Times New Roman" panose="02020603050405020304" pitchFamily="18" charset="0"/>
              <a:cs typeface="Times New Roman" panose="02020603050405020304" pitchFamily="18" charset="0"/>
            </a:rPr>
            <a:t>IRS pre-tax</a:t>
          </a:r>
        </a:p>
      </cdr:txBody>
    </cdr:sp>
  </cdr:relSizeAnchor>
  <cdr:relSizeAnchor xmlns:cdr="http://schemas.openxmlformats.org/drawingml/2006/chartDrawing">
    <cdr:from>
      <cdr:x>0.33222</cdr:x>
      <cdr:y>0.01584</cdr:y>
    </cdr:from>
    <cdr:to>
      <cdr:x>0.63787</cdr:x>
      <cdr:y>0.08732</cdr:y>
    </cdr:to>
    <cdr:sp macro="" textlink="">
      <cdr:nvSpPr>
        <cdr:cNvPr id="13" name="TextBox 1">
          <a:extLst xmlns:a="http://schemas.openxmlformats.org/drawingml/2006/main">
            <a:ext uri="{FF2B5EF4-FFF2-40B4-BE49-F238E27FC236}">
              <a16:creationId xmlns:a16="http://schemas.microsoft.com/office/drawing/2014/main" id="{0E6AF7B3-2FCB-425E-B2DA-B7027A3A6AB2}"/>
            </a:ext>
          </a:extLst>
        </cdr:cNvPr>
        <cdr:cNvSpPr txBox="1"/>
      </cdr:nvSpPr>
      <cdr:spPr>
        <a:xfrm xmlns:a="http://schemas.openxmlformats.org/drawingml/2006/main">
          <a:off x="1904987" y="58393"/>
          <a:ext cx="1752612" cy="263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solidFill>
                <a:schemeClr val="tx1">
                  <a:lumMod val="50000"/>
                  <a:lumOff val="50000"/>
                </a:schemeClr>
              </a:solidFill>
              <a:latin typeface="Times New Roman" panose="02020603050405020304" pitchFamily="18" charset="0"/>
              <a:cs typeface="Times New Roman" panose="02020603050405020304" pitchFamily="18" charset="0"/>
            </a:rPr>
            <a:t>CPS pre-tax</a:t>
          </a:r>
        </a:p>
      </cdr:txBody>
    </cdr:sp>
  </cdr:relSizeAnchor>
  <cdr:relSizeAnchor xmlns:cdr="http://schemas.openxmlformats.org/drawingml/2006/chartDrawing">
    <cdr:from>
      <cdr:x>0.29986</cdr:x>
      <cdr:y>0.1234</cdr:y>
    </cdr:from>
    <cdr:to>
      <cdr:x>0.6553</cdr:x>
      <cdr:y>0.2487</cdr:y>
    </cdr:to>
    <cdr:sp macro="" textlink="">
      <cdr:nvSpPr>
        <cdr:cNvPr id="7" name="TextBox 1">
          <a:extLst xmlns:a="http://schemas.openxmlformats.org/drawingml/2006/main">
            <a:ext uri="{FF2B5EF4-FFF2-40B4-BE49-F238E27FC236}">
              <a16:creationId xmlns:a16="http://schemas.microsoft.com/office/drawing/2014/main" id="{88CC6D26-CF07-47DB-BAD0-143D1492896C}"/>
            </a:ext>
          </a:extLst>
        </cdr:cNvPr>
        <cdr:cNvSpPr txBox="1"/>
      </cdr:nvSpPr>
      <cdr:spPr>
        <a:xfrm xmlns:a="http://schemas.openxmlformats.org/drawingml/2006/main">
          <a:off x="1799385" y="432556"/>
          <a:ext cx="2132906" cy="4392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solidFill>
                <a:srgbClr val="C00000"/>
              </a:solidFill>
              <a:latin typeface="Times New Roman" panose="02020603050405020304" pitchFamily="18" charset="0"/>
              <a:cs typeface="Times New Roman" panose="02020603050405020304" pitchFamily="18" charset="0"/>
            </a:rPr>
            <a:t>IRS pre-tax (+zeros)</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219075</xdr:colOff>
      <xdr:row>2</xdr:row>
      <xdr:rowOff>0</xdr:rowOff>
    </xdr:from>
    <xdr:to>
      <xdr:col>7</xdr:col>
      <xdr:colOff>590549</xdr:colOff>
      <xdr:row>21</xdr:row>
      <xdr:rowOff>66675</xdr:rowOff>
    </xdr:to>
    <xdr:graphicFrame macro="">
      <xdr:nvGraphicFramePr>
        <xdr:cNvPr id="3" name="Chart 2">
          <a:extLst>
            <a:ext uri="{FF2B5EF4-FFF2-40B4-BE49-F238E27FC236}">
              <a16:creationId xmlns:a16="http://schemas.microsoft.com/office/drawing/2014/main" id="{2A806A14-C6B7-437F-904B-3A72261287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0.8845</cdr:x>
      <cdr:y>0.07229</cdr:y>
    </cdr:from>
    <cdr:to>
      <cdr:x>0.98099</cdr:x>
      <cdr:y>0.19277</cdr:y>
    </cdr:to>
    <cdr:sp macro="" textlink="">
      <cdr:nvSpPr>
        <cdr:cNvPr id="2" name="TextBox 1">
          <a:extLst xmlns:a="http://schemas.openxmlformats.org/drawingml/2006/main">
            <a:ext uri="{FF2B5EF4-FFF2-40B4-BE49-F238E27FC236}">
              <a16:creationId xmlns:a16="http://schemas.microsoft.com/office/drawing/2014/main" id="{CD95B818-FE52-4661-8875-43DAE0C22FD5}"/>
            </a:ext>
          </a:extLst>
        </cdr:cNvPr>
        <cdr:cNvSpPr txBox="1"/>
      </cdr:nvSpPr>
      <cdr:spPr>
        <a:xfrm xmlns:a="http://schemas.openxmlformats.org/drawingml/2006/main">
          <a:off x="5762625" y="285750"/>
          <a:ext cx="6286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0.57704</cdr:x>
      <cdr:y>0.08174</cdr:y>
    </cdr:from>
    <cdr:to>
      <cdr:x>0.66599</cdr:x>
      <cdr:y>0.11971</cdr:y>
    </cdr:to>
    <cdr:cxnSp macro="">
      <cdr:nvCxnSpPr>
        <cdr:cNvPr id="4" name="Straight Arrow Connector 3">
          <a:extLst xmlns:a="http://schemas.openxmlformats.org/drawingml/2006/main">
            <a:ext uri="{FF2B5EF4-FFF2-40B4-BE49-F238E27FC236}">
              <a16:creationId xmlns:a16="http://schemas.microsoft.com/office/drawing/2014/main" id="{ED0EBE57-30C5-485C-B371-3186CA8322E4}"/>
            </a:ext>
          </a:extLst>
        </cdr:cNvPr>
        <cdr:cNvCxnSpPr/>
      </cdr:nvCxnSpPr>
      <cdr:spPr>
        <a:xfrm xmlns:a="http://schemas.openxmlformats.org/drawingml/2006/main" flipH="1">
          <a:off x="3484664" y="285744"/>
          <a:ext cx="537155" cy="132731"/>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0.65658</cdr:x>
      <cdr:y>0.03813</cdr:y>
    </cdr:from>
    <cdr:to>
      <cdr:x>0.94081</cdr:x>
      <cdr:y>0.10801</cdr:y>
    </cdr:to>
    <cdr:sp macro="" textlink="">
      <cdr:nvSpPr>
        <cdr:cNvPr id="5" name="TextBox 4">
          <a:extLst xmlns:a="http://schemas.openxmlformats.org/drawingml/2006/main">
            <a:ext uri="{FF2B5EF4-FFF2-40B4-BE49-F238E27FC236}">
              <a16:creationId xmlns:a16="http://schemas.microsoft.com/office/drawing/2014/main" id="{4AEF3026-DFAB-4862-9087-039B571BB25D}"/>
            </a:ext>
          </a:extLst>
        </cdr:cNvPr>
        <cdr:cNvSpPr txBox="1"/>
      </cdr:nvSpPr>
      <cdr:spPr>
        <a:xfrm xmlns:a="http://schemas.openxmlformats.org/drawingml/2006/main">
          <a:off x="3964986" y="133298"/>
          <a:ext cx="1716422" cy="2442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b="1">
              <a:solidFill>
                <a:sysClr val="windowText" lastClr="000000"/>
              </a:solidFill>
              <a:latin typeface="Times New Roman" panose="02020603050405020304" pitchFamily="18" charset="0"/>
              <a:cs typeface="Times New Roman" panose="02020603050405020304" pitchFamily="18" charset="0"/>
            </a:rPr>
            <a:t>Official</a:t>
          </a:r>
          <a:r>
            <a:rPr lang="en-US" sz="1300" b="1" baseline="0">
              <a:solidFill>
                <a:sysClr val="windowText" lastClr="000000"/>
              </a:solidFill>
              <a:latin typeface="Times New Roman" panose="02020603050405020304" pitchFamily="18" charset="0"/>
              <a:cs typeface="Times New Roman" panose="02020603050405020304" pitchFamily="18" charset="0"/>
            </a:rPr>
            <a:t> Poverty </a:t>
          </a:r>
          <a:r>
            <a:rPr lang="en-US" sz="1300" b="1" baseline="0">
              <a:latin typeface="Times New Roman" panose="02020603050405020304" pitchFamily="18" charset="0"/>
              <a:cs typeface="Times New Roman" panose="02020603050405020304" pitchFamily="18" charset="0"/>
            </a:rPr>
            <a:t>Rate</a:t>
          </a:r>
          <a:endParaRPr lang="en-US" sz="13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0.37316</cdr:x>
      <cdr:y>0.39207</cdr:y>
    </cdr:from>
    <cdr:to>
      <cdr:x>0.59243</cdr:x>
      <cdr:y>0.47451</cdr:y>
    </cdr:to>
    <cdr:sp macro="" textlink="">
      <cdr:nvSpPr>
        <cdr:cNvPr id="10" name="TextBox 1">
          <a:extLst xmlns:a="http://schemas.openxmlformats.org/drawingml/2006/main">
            <a:ext uri="{FF2B5EF4-FFF2-40B4-BE49-F238E27FC236}">
              <a16:creationId xmlns:a16="http://schemas.microsoft.com/office/drawing/2014/main" id="{BD5290A5-7A11-4AA3-BC81-5D983141EEEB}"/>
            </a:ext>
          </a:extLst>
        </cdr:cNvPr>
        <cdr:cNvSpPr txBox="1"/>
      </cdr:nvSpPr>
      <cdr:spPr>
        <a:xfrm xmlns:a="http://schemas.openxmlformats.org/drawingml/2006/main">
          <a:off x="2253438" y="1370556"/>
          <a:ext cx="1324138" cy="2881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solidFill>
                <a:schemeClr val="accent6">
                  <a:lumMod val="75000"/>
                </a:schemeClr>
              </a:solidFill>
              <a:latin typeface="Times New Roman" panose="02020603050405020304" pitchFamily="18" charset="0"/>
              <a:cs typeface="Times New Roman" panose="02020603050405020304" pitchFamily="18" charset="0"/>
            </a:rPr>
            <a:t>IRS after-tax</a:t>
          </a:r>
        </a:p>
      </cdr:txBody>
    </cdr:sp>
  </cdr:relSizeAnchor>
  <cdr:relSizeAnchor xmlns:cdr="http://schemas.openxmlformats.org/drawingml/2006/chartDrawing">
    <cdr:from>
      <cdr:x>0.33222</cdr:x>
      <cdr:y>0.01584</cdr:y>
    </cdr:from>
    <cdr:to>
      <cdr:x>0.63787</cdr:x>
      <cdr:y>0.08732</cdr:y>
    </cdr:to>
    <cdr:sp macro="" textlink="">
      <cdr:nvSpPr>
        <cdr:cNvPr id="13" name="TextBox 1">
          <a:extLst xmlns:a="http://schemas.openxmlformats.org/drawingml/2006/main">
            <a:ext uri="{FF2B5EF4-FFF2-40B4-BE49-F238E27FC236}">
              <a16:creationId xmlns:a16="http://schemas.microsoft.com/office/drawing/2014/main" id="{0E6AF7B3-2FCB-425E-B2DA-B7027A3A6AB2}"/>
            </a:ext>
          </a:extLst>
        </cdr:cNvPr>
        <cdr:cNvSpPr txBox="1"/>
      </cdr:nvSpPr>
      <cdr:spPr>
        <a:xfrm xmlns:a="http://schemas.openxmlformats.org/drawingml/2006/main">
          <a:off x="1904987" y="58393"/>
          <a:ext cx="1752612" cy="263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solidFill>
                <a:schemeClr val="tx1">
                  <a:lumMod val="50000"/>
                  <a:lumOff val="50000"/>
                </a:schemeClr>
              </a:solidFill>
              <a:latin typeface="Times New Roman" panose="02020603050405020304" pitchFamily="18" charset="0"/>
              <a:cs typeface="Times New Roman" panose="02020603050405020304" pitchFamily="18" charset="0"/>
            </a:rPr>
            <a:t>CPS pre-tax</a:t>
          </a:r>
        </a:p>
      </cdr:txBody>
    </cdr:sp>
  </cdr:relSizeAnchor>
  <cdr:relSizeAnchor xmlns:cdr="http://schemas.openxmlformats.org/drawingml/2006/chartDrawing">
    <cdr:from>
      <cdr:x>0.36385</cdr:x>
      <cdr:y>0.22961</cdr:y>
    </cdr:from>
    <cdr:to>
      <cdr:x>0.7193</cdr:x>
      <cdr:y>0.35491</cdr:y>
    </cdr:to>
    <cdr:sp macro="" textlink="">
      <cdr:nvSpPr>
        <cdr:cNvPr id="7" name="TextBox 1">
          <a:extLst xmlns:a="http://schemas.openxmlformats.org/drawingml/2006/main">
            <a:ext uri="{FF2B5EF4-FFF2-40B4-BE49-F238E27FC236}">
              <a16:creationId xmlns:a16="http://schemas.microsoft.com/office/drawing/2014/main" id="{88CC6D26-CF07-47DB-BAD0-143D1492896C}"/>
            </a:ext>
          </a:extLst>
        </cdr:cNvPr>
        <cdr:cNvSpPr txBox="1"/>
      </cdr:nvSpPr>
      <cdr:spPr>
        <a:xfrm xmlns:a="http://schemas.openxmlformats.org/drawingml/2006/main">
          <a:off x="2197240" y="802651"/>
          <a:ext cx="2146509" cy="4380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solidFill>
                <a:schemeClr val="accent6">
                  <a:lumMod val="75000"/>
                </a:schemeClr>
              </a:solidFill>
              <a:latin typeface="Times New Roman" panose="02020603050405020304" pitchFamily="18" charset="0"/>
              <a:cs typeface="Times New Roman" panose="02020603050405020304" pitchFamily="18" charset="0"/>
            </a:rPr>
            <a:t>IRS after-tax (+zeros)</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109538</xdr:colOff>
      <xdr:row>1</xdr:row>
      <xdr:rowOff>157162</xdr:rowOff>
    </xdr:from>
    <xdr:to>
      <xdr:col>10</xdr:col>
      <xdr:colOff>185738</xdr:colOff>
      <xdr:row>21</xdr:row>
      <xdr:rowOff>109538</xdr:rowOff>
    </xdr:to>
    <xdr:graphicFrame macro="">
      <xdr:nvGraphicFramePr>
        <xdr:cNvPr id="2" name="Chart 1">
          <a:extLst>
            <a:ext uri="{FF2B5EF4-FFF2-40B4-BE49-F238E27FC236}">
              <a16:creationId xmlns:a16="http://schemas.microsoft.com/office/drawing/2014/main" id="{E17CCF46-110E-40DD-BB5D-D527EB4BC2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0.75279</cdr:x>
      <cdr:y>0.65271</cdr:y>
    </cdr:from>
    <cdr:to>
      <cdr:x>0.8739</cdr:x>
      <cdr:y>0.72907</cdr:y>
    </cdr:to>
    <cdr:sp macro="" textlink="">
      <cdr:nvSpPr>
        <cdr:cNvPr id="2" name="TextBox 1">
          <a:extLst xmlns:a="http://schemas.openxmlformats.org/drawingml/2006/main">
            <a:ext uri="{FF2B5EF4-FFF2-40B4-BE49-F238E27FC236}">
              <a16:creationId xmlns:a16="http://schemas.microsoft.com/office/drawing/2014/main" id="{90B1D05A-51D1-403F-A1C6-CFC548079E3F}"/>
            </a:ext>
          </a:extLst>
        </cdr:cNvPr>
        <cdr:cNvSpPr txBox="1"/>
      </cdr:nvSpPr>
      <cdr:spPr>
        <a:xfrm xmlns:a="http://schemas.openxmlformats.org/drawingml/2006/main">
          <a:off x="4388211" y="2524129"/>
          <a:ext cx="705986" cy="2952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tx1">
                  <a:lumMod val="50000"/>
                  <a:lumOff val="50000"/>
                </a:schemeClr>
              </a:solidFill>
            </a:rPr>
            <a:t>ACS</a:t>
          </a:r>
        </a:p>
      </cdr:txBody>
    </cdr:sp>
  </cdr:relSizeAnchor>
  <cdr:relSizeAnchor xmlns:cdr="http://schemas.openxmlformats.org/drawingml/2006/chartDrawing">
    <cdr:from>
      <cdr:x>0.75713</cdr:x>
      <cdr:y>0.06486</cdr:y>
    </cdr:from>
    <cdr:to>
      <cdr:x>0.96895</cdr:x>
      <cdr:y>0.14121</cdr:y>
    </cdr:to>
    <cdr:sp macro="" textlink="">
      <cdr:nvSpPr>
        <cdr:cNvPr id="3" name="TextBox 1">
          <a:extLst xmlns:a="http://schemas.openxmlformats.org/drawingml/2006/main">
            <a:ext uri="{FF2B5EF4-FFF2-40B4-BE49-F238E27FC236}">
              <a16:creationId xmlns:a16="http://schemas.microsoft.com/office/drawing/2014/main" id="{807D511D-04D6-450D-B06C-C336DA98F0F2}"/>
            </a:ext>
          </a:extLst>
        </cdr:cNvPr>
        <cdr:cNvSpPr txBox="1"/>
      </cdr:nvSpPr>
      <cdr:spPr>
        <a:xfrm xmlns:a="http://schemas.openxmlformats.org/drawingml/2006/main">
          <a:off x="4413549" y="250815"/>
          <a:ext cx="1234777" cy="295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tx1"/>
              </a:solidFill>
            </a:rPr>
            <a:t>IRS (tax units)</a:t>
          </a:r>
        </a:p>
      </cdr:txBody>
    </cdr:sp>
  </cdr:relSizeAnchor>
  <cdr:relSizeAnchor xmlns:cdr="http://schemas.openxmlformats.org/drawingml/2006/chartDrawing">
    <cdr:from>
      <cdr:x>0.75471</cdr:x>
      <cdr:y>0.54516</cdr:y>
    </cdr:from>
    <cdr:to>
      <cdr:x>0.87582</cdr:x>
      <cdr:y>0.62151</cdr:y>
    </cdr:to>
    <cdr:sp macro="" textlink="">
      <cdr:nvSpPr>
        <cdr:cNvPr id="4" name="TextBox 1">
          <a:extLst xmlns:a="http://schemas.openxmlformats.org/drawingml/2006/main">
            <a:ext uri="{FF2B5EF4-FFF2-40B4-BE49-F238E27FC236}">
              <a16:creationId xmlns:a16="http://schemas.microsoft.com/office/drawing/2014/main" id="{807D511D-04D6-450D-B06C-C336DA98F0F2}"/>
            </a:ext>
          </a:extLst>
        </cdr:cNvPr>
        <cdr:cNvSpPr txBox="1"/>
      </cdr:nvSpPr>
      <cdr:spPr>
        <a:xfrm xmlns:a="http://schemas.openxmlformats.org/drawingml/2006/main">
          <a:off x="4399414" y="2108207"/>
          <a:ext cx="705987" cy="295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tx1">
                  <a:lumMod val="50000"/>
                  <a:lumOff val="50000"/>
                </a:schemeClr>
              </a:solidFill>
            </a:rPr>
            <a:t>CPS</a:t>
          </a:r>
        </a:p>
      </cdr:txBody>
    </cdr:sp>
  </cdr:relSizeAnchor>
  <cdr:relSizeAnchor xmlns:cdr="http://schemas.openxmlformats.org/drawingml/2006/chartDrawing">
    <cdr:from>
      <cdr:x>0.75654</cdr:x>
      <cdr:y>0.60673</cdr:y>
    </cdr:from>
    <cdr:to>
      <cdr:x>1</cdr:x>
      <cdr:y>0.68308</cdr:y>
    </cdr:to>
    <cdr:sp macro="" textlink="">
      <cdr:nvSpPr>
        <cdr:cNvPr id="5" name="TextBox 1">
          <a:extLst xmlns:a="http://schemas.openxmlformats.org/drawingml/2006/main">
            <a:ext uri="{FF2B5EF4-FFF2-40B4-BE49-F238E27FC236}">
              <a16:creationId xmlns:a16="http://schemas.microsoft.com/office/drawing/2014/main" id="{CD2C7926-70E9-4179-A288-3A70A92BBAE4}"/>
            </a:ext>
          </a:extLst>
        </cdr:cNvPr>
        <cdr:cNvSpPr txBox="1"/>
      </cdr:nvSpPr>
      <cdr:spPr>
        <a:xfrm xmlns:a="http://schemas.openxmlformats.org/drawingml/2006/main">
          <a:off x="4410076" y="2346325"/>
          <a:ext cx="1419225" cy="295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tx1"/>
              </a:solidFill>
            </a:rPr>
            <a:t>IRS (households)</a:t>
          </a:r>
        </a:p>
      </cdr:txBody>
    </cdr:sp>
  </cdr:relSizeAnchor>
</c:userShapes>
</file>

<file path=xl/drawings/drawing20.xml><?xml version="1.0" encoding="utf-8"?>
<c:userShapes xmlns:c="http://schemas.openxmlformats.org/drawingml/2006/chart">
  <cdr:relSizeAnchor xmlns:cdr="http://schemas.openxmlformats.org/drawingml/2006/chartDrawing">
    <cdr:from>
      <cdr:x>0.8845</cdr:x>
      <cdr:y>0.07229</cdr:y>
    </cdr:from>
    <cdr:to>
      <cdr:x>0.98099</cdr:x>
      <cdr:y>0.19277</cdr:y>
    </cdr:to>
    <cdr:sp macro="" textlink="">
      <cdr:nvSpPr>
        <cdr:cNvPr id="2" name="TextBox 1">
          <a:extLst xmlns:a="http://schemas.openxmlformats.org/drawingml/2006/main">
            <a:ext uri="{FF2B5EF4-FFF2-40B4-BE49-F238E27FC236}">
              <a16:creationId xmlns:a16="http://schemas.microsoft.com/office/drawing/2014/main" id="{CD95B818-FE52-4661-8875-43DAE0C22FD5}"/>
            </a:ext>
          </a:extLst>
        </cdr:cNvPr>
        <cdr:cNvSpPr txBox="1"/>
      </cdr:nvSpPr>
      <cdr:spPr>
        <a:xfrm xmlns:a="http://schemas.openxmlformats.org/drawingml/2006/main">
          <a:off x="5762625" y="285750"/>
          <a:ext cx="6286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0.79532</cdr:x>
      <cdr:y>0.21687</cdr:y>
    </cdr:from>
    <cdr:to>
      <cdr:x>0.93713</cdr:x>
      <cdr:y>0.33253</cdr:y>
    </cdr:to>
    <cdr:sp macro="" textlink="">
      <cdr:nvSpPr>
        <cdr:cNvPr id="5" name="TextBox 4">
          <a:extLst xmlns:a="http://schemas.openxmlformats.org/drawingml/2006/main">
            <a:ext uri="{FF2B5EF4-FFF2-40B4-BE49-F238E27FC236}">
              <a16:creationId xmlns:a16="http://schemas.microsoft.com/office/drawing/2014/main" id="{4AEF3026-DFAB-4862-9087-039B571BB25D}"/>
            </a:ext>
          </a:extLst>
        </cdr:cNvPr>
        <cdr:cNvSpPr txBox="1"/>
      </cdr:nvSpPr>
      <cdr:spPr>
        <a:xfrm xmlns:a="http://schemas.openxmlformats.org/drawingml/2006/main">
          <a:off x="5181600" y="857250"/>
          <a:ext cx="923924"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lnSpc>
              <a:spcPts val="1200"/>
            </a:lnSpc>
          </a:pPr>
          <a:r>
            <a:rPr lang="en-US" sz="1300" b="1">
              <a:solidFill>
                <a:srgbClr val="C00000"/>
              </a:solidFill>
              <a:latin typeface="Times New Roman" panose="02020603050405020304" pitchFamily="18" charset="0"/>
              <a:cs typeface="Times New Roman" panose="02020603050405020304" pitchFamily="18" charset="0"/>
            </a:rPr>
            <a:t>0</a:t>
          </a:r>
          <a:r>
            <a:rPr lang="en-US" sz="1100" b="1">
              <a:solidFill>
                <a:srgbClr val="C00000"/>
              </a:solidFill>
              <a:effectLst/>
              <a:latin typeface="Times New Roman" panose="02020603050405020304" pitchFamily="18" charset="0"/>
              <a:ea typeface="+mn-ea"/>
              <a:cs typeface="Times New Roman" panose="02020603050405020304" pitchFamily="18" charset="0"/>
            </a:rPr>
            <a:t>–</a:t>
          </a:r>
          <a:r>
            <a:rPr lang="en-US" sz="1300" b="1">
              <a:solidFill>
                <a:srgbClr val="C00000"/>
              </a:solidFill>
              <a:latin typeface="Times New Roman" panose="02020603050405020304" pitchFamily="18" charset="0"/>
              <a:cs typeface="Times New Roman" panose="02020603050405020304" pitchFamily="18" charset="0"/>
            </a:rPr>
            <a:t>17    year olds</a:t>
          </a:r>
        </a:p>
      </cdr:txBody>
    </cdr:sp>
  </cdr:relSizeAnchor>
  <cdr:relSizeAnchor xmlns:cdr="http://schemas.openxmlformats.org/drawingml/2006/chartDrawing">
    <cdr:from>
      <cdr:x>0.80896</cdr:x>
      <cdr:y>0.40322</cdr:y>
    </cdr:from>
    <cdr:to>
      <cdr:x>0.95516</cdr:x>
      <cdr:y>0.4731</cdr:y>
    </cdr:to>
    <cdr:sp macro="" textlink="">
      <cdr:nvSpPr>
        <cdr:cNvPr id="12" name="TextBox 1">
          <a:extLst xmlns:a="http://schemas.openxmlformats.org/drawingml/2006/main">
            <a:ext uri="{FF2B5EF4-FFF2-40B4-BE49-F238E27FC236}">
              <a16:creationId xmlns:a16="http://schemas.microsoft.com/office/drawing/2014/main" id="{E9502754-B292-4345-A04B-A38E3D055423}"/>
            </a:ext>
          </a:extLst>
        </cdr:cNvPr>
        <cdr:cNvSpPr txBox="1"/>
      </cdr:nvSpPr>
      <cdr:spPr>
        <a:xfrm xmlns:a="http://schemas.openxmlformats.org/drawingml/2006/main">
          <a:off x="5085504" y="1593880"/>
          <a:ext cx="919086" cy="2762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lang="en-US" sz="1300" b="1">
              <a:solidFill>
                <a:schemeClr val="accent6">
                  <a:lumMod val="75000"/>
                </a:schemeClr>
              </a:solidFill>
              <a:latin typeface="Times New Roman" panose="02020603050405020304" pitchFamily="18" charset="0"/>
              <a:cs typeface="Times New Roman" panose="02020603050405020304" pitchFamily="18" charset="0"/>
            </a:rPr>
            <a:t>18</a:t>
          </a:r>
          <a:r>
            <a:rPr lang="en-US"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en-US" sz="1300" b="1">
              <a:solidFill>
                <a:schemeClr val="accent6">
                  <a:lumMod val="75000"/>
                </a:schemeClr>
              </a:solidFill>
              <a:latin typeface="Times New Roman" panose="02020603050405020304" pitchFamily="18" charset="0"/>
              <a:cs typeface="Times New Roman" panose="02020603050405020304" pitchFamily="18" charset="0"/>
            </a:rPr>
            <a:t>64    year olds</a:t>
          </a:r>
        </a:p>
      </cdr:txBody>
    </cdr:sp>
  </cdr:relSizeAnchor>
  <cdr:relSizeAnchor xmlns:cdr="http://schemas.openxmlformats.org/drawingml/2006/chartDrawing">
    <cdr:from>
      <cdr:x>0.80263</cdr:x>
      <cdr:y>0.52852</cdr:y>
    </cdr:from>
    <cdr:to>
      <cdr:x>0.93567</cdr:x>
      <cdr:y>0.5984</cdr:y>
    </cdr:to>
    <cdr:sp macro="" textlink="">
      <cdr:nvSpPr>
        <cdr:cNvPr id="15" name="TextBox 1">
          <a:extLst xmlns:a="http://schemas.openxmlformats.org/drawingml/2006/main">
            <a:ext uri="{FF2B5EF4-FFF2-40B4-BE49-F238E27FC236}">
              <a16:creationId xmlns:a16="http://schemas.microsoft.com/office/drawing/2014/main" id="{F3D371F8-1BDE-4C5B-ABE8-0777F1196AA1}"/>
            </a:ext>
          </a:extLst>
        </cdr:cNvPr>
        <cdr:cNvSpPr txBox="1"/>
      </cdr:nvSpPr>
      <cdr:spPr>
        <a:xfrm xmlns:a="http://schemas.openxmlformats.org/drawingml/2006/main">
          <a:off x="5229224" y="2089159"/>
          <a:ext cx="866761" cy="2762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300" b="1">
              <a:solidFill>
                <a:schemeClr val="accent1">
                  <a:lumMod val="75000"/>
                </a:schemeClr>
              </a:solidFill>
              <a:latin typeface="Times New Roman" panose="02020603050405020304" pitchFamily="18" charset="0"/>
              <a:cs typeface="Times New Roman" panose="02020603050405020304" pitchFamily="18" charset="0"/>
            </a:rPr>
            <a:t>65+     year olds</a:t>
          </a:r>
        </a:p>
      </cdr:txBody>
    </cdr:sp>
  </cdr:relSizeAnchor>
  <cdr:relSizeAnchor xmlns:cdr="http://schemas.openxmlformats.org/drawingml/2006/chartDrawing">
    <cdr:from>
      <cdr:x>0.62464</cdr:x>
      <cdr:y>0.03278</cdr:y>
    </cdr:from>
    <cdr:to>
      <cdr:x>0.77955</cdr:x>
      <cdr:y>0.10266</cdr:y>
    </cdr:to>
    <cdr:sp macro="" textlink="">
      <cdr:nvSpPr>
        <cdr:cNvPr id="8" name="TextBox 1">
          <a:extLst xmlns:a="http://schemas.openxmlformats.org/drawingml/2006/main">
            <a:ext uri="{FF2B5EF4-FFF2-40B4-BE49-F238E27FC236}">
              <a16:creationId xmlns:a16="http://schemas.microsoft.com/office/drawing/2014/main" id="{54EAD46E-6EC7-4CBB-B9FC-84811878992B}"/>
            </a:ext>
          </a:extLst>
        </cdr:cNvPr>
        <cdr:cNvSpPr txBox="1"/>
      </cdr:nvSpPr>
      <cdr:spPr>
        <a:xfrm xmlns:a="http://schemas.openxmlformats.org/drawingml/2006/main">
          <a:off x="3926798" y="129575"/>
          <a:ext cx="973813" cy="2762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300" b="1">
              <a:solidFill>
                <a:srgbClr val="C00000"/>
              </a:solidFill>
              <a:latin typeface="Times New Roman" panose="02020603050405020304" pitchFamily="18" charset="0"/>
              <a:cs typeface="Times New Roman" panose="02020603050405020304" pitchFamily="18" charset="0"/>
            </a:rPr>
            <a:t>OPM rate</a:t>
          </a:r>
        </a:p>
      </cdr:txBody>
    </cdr:sp>
  </cdr:relSizeAnchor>
  <cdr:relSizeAnchor xmlns:cdr="http://schemas.openxmlformats.org/drawingml/2006/chartDrawing">
    <cdr:from>
      <cdr:x>0.59141</cdr:x>
      <cdr:y>0.19095</cdr:y>
    </cdr:from>
    <cdr:to>
      <cdr:x>0.72445</cdr:x>
      <cdr:y>0.26083</cdr:y>
    </cdr:to>
    <cdr:sp macro="" textlink="">
      <cdr:nvSpPr>
        <cdr:cNvPr id="11" name="TextBox 1">
          <a:extLst xmlns:a="http://schemas.openxmlformats.org/drawingml/2006/main">
            <a:ext uri="{FF2B5EF4-FFF2-40B4-BE49-F238E27FC236}">
              <a16:creationId xmlns:a16="http://schemas.microsoft.com/office/drawing/2014/main" id="{9972B555-F8E1-47AC-BA26-A69DD7DA79C6}"/>
            </a:ext>
          </a:extLst>
        </cdr:cNvPr>
        <cdr:cNvSpPr txBox="1"/>
      </cdr:nvSpPr>
      <cdr:spPr>
        <a:xfrm xmlns:a="http://schemas.openxmlformats.org/drawingml/2006/main">
          <a:off x="3979863" y="736600"/>
          <a:ext cx="895280" cy="2695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300" b="1">
              <a:solidFill>
                <a:srgbClr val="C00000"/>
              </a:solidFill>
              <a:latin typeface="Times New Roman" panose="02020603050405020304" pitchFamily="18" charset="0"/>
              <a:cs typeface="Times New Roman" panose="02020603050405020304" pitchFamily="18" charset="0"/>
            </a:rPr>
            <a:t>IRS rate</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180975</xdr:colOff>
      <xdr:row>2</xdr:row>
      <xdr:rowOff>0</xdr:rowOff>
    </xdr:from>
    <xdr:to>
      <xdr:col>7</xdr:col>
      <xdr:colOff>390525</xdr:colOff>
      <xdr:row>22</xdr:row>
      <xdr:rowOff>9525</xdr:rowOff>
    </xdr:to>
    <xdr:graphicFrame macro="">
      <xdr:nvGraphicFramePr>
        <xdr:cNvPr id="3" name="Chart 2">
          <a:extLst>
            <a:ext uri="{FF2B5EF4-FFF2-40B4-BE49-F238E27FC236}">
              <a16:creationId xmlns:a16="http://schemas.microsoft.com/office/drawing/2014/main" id="{961815C6-DD9E-43FC-B7DB-7ABCB2169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209550</xdr:colOff>
      <xdr:row>1</xdr:row>
      <xdr:rowOff>76200</xdr:rowOff>
    </xdr:from>
    <xdr:to>
      <xdr:col>9</xdr:col>
      <xdr:colOff>219075</xdr:colOff>
      <xdr:row>21</xdr:row>
      <xdr:rowOff>85725</xdr:rowOff>
    </xdr:to>
    <xdr:graphicFrame macro="">
      <xdr:nvGraphicFramePr>
        <xdr:cNvPr id="2" name="Chart 1">
          <a:extLst>
            <a:ext uri="{FF2B5EF4-FFF2-40B4-BE49-F238E27FC236}">
              <a16:creationId xmlns:a16="http://schemas.microsoft.com/office/drawing/2014/main" id="{00E12998-9E21-43E2-B621-AFDB83C5D6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285750</xdr:colOff>
      <xdr:row>1</xdr:row>
      <xdr:rowOff>152400</xdr:rowOff>
    </xdr:from>
    <xdr:to>
      <xdr:col>10</xdr:col>
      <xdr:colOff>200025</xdr:colOff>
      <xdr:row>22</xdr:row>
      <xdr:rowOff>161925</xdr:rowOff>
    </xdr:to>
    <xdr:graphicFrame macro="">
      <xdr:nvGraphicFramePr>
        <xdr:cNvPr id="2" name="Chart 1">
          <a:extLst>
            <a:ext uri="{FF2B5EF4-FFF2-40B4-BE49-F238E27FC236}">
              <a16:creationId xmlns:a16="http://schemas.microsoft.com/office/drawing/2014/main" id="{53E5DC5E-375A-4F26-A732-2FE537A705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0.35044</cdr:x>
      <cdr:y>0.04038</cdr:y>
    </cdr:from>
    <cdr:to>
      <cdr:x>0.65858</cdr:x>
      <cdr:y>0.10214</cdr:y>
    </cdr:to>
    <cdr:sp macro="" textlink="">
      <cdr:nvSpPr>
        <cdr:cNvPr id="3" name="TextBox 2"/>
        <cdr:cNvSpPr txBox="1"/>
      </cdr:nvSpPr>
      <cdr:spPr>
        <a:xfrm xmlns:a="http://schemas.openxmlformats.org/drawingml/2006/main">
          <a:off x="2062847" y="161925"/>
          <a:ext cx="1813827" cy="2476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b="1">
              <a:solidFill>
                <a:sysClr val="windowText" lastClr="000000"/>
              </a:solidFill>
              <a:latin typeface="Times New Roman" panose="02020603050405020304" pitchFamily="18" charset="0"/>
              <a:ea typeface="Source Sans Pro" panose="020B0503030403020204" pitchFamily="34" charset="0"/>
              <a:cs typeface="Times New Roman" panose="02020603050405020304" pitchFamily="18" charset="0"/>
            </a:rPr>
            <a:t>4-person HH poverty thresholds</a:t>
          </a:r>
        </a:p>
      </cdr:txBody>
    </cdr:sp>
  </cdr:relSizeAnchor>
  <cdr:relSizeAnchor xmlns:cdr="http://schemas.openxmlformats.org/drawingml/2006/chartDrawing">
    <cdr:from>
      <cdr:x>0.86126</cdr:x>
      <cdr:y>0.08317</cdr:y>
    </cdr:from>
    <cdr:to>
      <cdr:x>0.99029</cdr:x>
      <cdr:y>0.14727</cdr:y>
    </cdr:to>
    <cdr:sp macro="" textlink="">
      <cdr:nvSpPr>
        <cdr:cNvPr id="7" name="TextBox 1"/>
        <cdr:cNvSpPr txBox="1"/>
      </cdr:nvSpPr>
      <cdr:spPr>
        <a:xfrm xmlns:a="http://schemas.openxmlformats.org/drawingml/2006/main">
          <a:off x="5069771" y="333525"/>
          <a:ext cx="759529" cy="2570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a:solidFill>
                <a:schemeClr val="tx1">
                  <a:lumMod val="50000"/>
                  <a:lumOff val="50000"/>
                </a:schemeClr>
              </a:solidFill>
              <a:latin typeface="Times New Roman" panose="02020603050405020304" pitchFamily="18" charset="0"/>
              <a:ea typeface="Source Sans Pro" panose="020B0503030403020204" pitchFamily="34" charset="0"/>
              <a:cs typeface="Times New Roman" panose="02020603050405020304" pitchFamily="18" charset="0"/>
            </a:rPr>
            <a:t>CPS</a:t>
          </a:r>
        </a:p>
      </cdr:txBody>
    </cdr:sp>
  </cdr:relSizeAnchor>
  <cdr:relSizeAnchor xmlns:cdr="http://schemas.openxmlformats.org/drawingml/2006/chartDrawing">
    <cdr:from>
      <cdr:x>0.86082</cdr:x>
      <cdr:y>0.12284</cdr:y>
    </cdr:from>
    <cdr:to>
      <cdr:x>1</cdr:x>
      <cdr:y>0.19714</cdr:y>
    </cdr:to>
    <cdr:sp macro="" textlink="">
      <cdr:nvSpPr>
        <cdr:cNvPr id="10" name="TextBox 1"/>
        <cdr:cNvSpPr txBox="1"/>
      </cdr:nvSpPr>
      <cdr:spPr>
        <a:xfrm xmlns:a="http://schemas.openxmlformats.org/drawingml/2006/main">
          <a:off x="5067174" y="492610"/>
          <a:ext cx="819276" cy="2979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a:solidFill>
                <a:schemeClr val="accent1">
                  <a:lumMod val="75000"/>
                </a:schemeClr>
              </a:solidFill>
              <a:latin typeface="Times New Roman" panose="02020603050405020304" pitchFamily="18" charset="0"/>
              <a:ea typeface="Source Sans Pro" panose="020B0503030403020204" pitchFamily="34" charset="0"/>
              <a:cs typeface="Times New Roman" panose="02020603050405020304" pitchFamily="18" charset="0"/>
            </a:rPr>
            <a:t>IRS+zeros</a:t>
          </a:r>
        </a:p>
      </cdr:txBody>
    </cdr:sp>
  </cdr:relSizeAnchor>
  <cdr:relSizeAnchor xmlns:cdr="http://schemas.openxmlformats.org/drawingml/2006/chartDrawing">
    <cdr:from>
      <cdr:x>0.86177</cdr:x>
      <cdr:y>0.16706</cdr:y>
    </cdr:from>
    <cdr:to>
      <cdr:x>0.96771</cdr:x>
      <cdr:y>0.24136</cdr:y>
    </cdr:to>
    <cdr:sp macro="" textlink="">
      <cdr:nvSpPr>
        <cdr:cNvPr id="9" name="TextBox 1">
          <a:extLst xmlns:a="http://schemas.openxmlformats.org/drawingml/2006/main">
            <a:ext uri="{FF2B5EF4-FFF2-40B4-BE49-F238E27FC236}">
              <a16:creationId xmlns:a16="http://schemas.microsoft.com/office/drawing/2014/main" id="{5F52CF32-ED22-4F61-996E-FC73ABC194E0}"/>
            </a:ext>
          </a:extLst>
        </cdr:cNvPr>
        <cdr:cNvSpPr txBox="1"/>
      </cdr:nvSpPr>
      <cdr:spPr>
        <a:xfrm xmlns:a="http://schemas.openxmlformats.org/drawingml/2006/main">
          <a:off x="5072759" y="669914"/>
          <a:ext cx="623610" cy="2979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a:solidFill>
                <a:schemeClr val="accent4">
                  <a:lumMod val="75000"/>
                </a:schemeClr>
              </a:solidFill>
              <a:latin typeface="Times New Roman" panose="02020603050405020304" pitchFamily="18" charset="0"/>
              <a:ea typeface="Source Sans Pro" panose="020B0503030403020204" pitchFamily="34" charset="0"/>
              <a:cs typeface="Times New Roman" panose="02020603050405020304" pitchFamily="18" charset="0"/>
            </a:rPr>
            <a:t>IRS</a:t>
          </a:r>
        </a:p>
      </cdr:txBody>
    </cdr:sp>
  </cdr:relSizeAnchor>
  <cdr:relSizeAnchor xmlns:cdr="http://schemas.openxmlformats.org/drawingml/2006/chartDrawing">
    <cdr:from>
      <cdr:x>0.32011</cdr:x>
      <cdr:y>0.10486</cdr:y>
    </cdr:from>
    <cdr:to>
      <cdr:x>0.46185</cdr:x>
      <cdr:y>0.17058</cdr:y>
    </cdr:to>
    <cdr:sp macro="" textlink="">
      <cdr:nvSpPr>
        <cdr:cNvPr id="11" name="TextBox 1">
          <a:extLst xmlns:a="http://schemas.openxmlformats.org/drawingml/2006/main">
            <a:ext uri="{FF2B5EF4-FFF2-40B4-BE49-F238E27FC236}">
              <a16:creationId xmlns:a16="http://schemas.microsoft.com/office/drawing/2014/main" id="{AD35F65C-820E-41BB-A3E2-F9385A413260}"/>
            </a:ext>
          </a:extLst>
        </cdr:cNvPr>
        <cdr:cNvSpPr txBox="1"/>
      </cdr:nvSpPr>
      <cdr:spPr>
        <a:xfrm xmlns:a="http://schemas.openxmlformats.org/drawingml/2006/main">
          <a:off x="1884330" y="420472"/>
          <a:ext cx="834345" cy="2635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050" b="1">
              <a:solidFill>
                <a:schemeClr val="tx1">
                  <a:lumMod val="65000"/>
                  <a:lumOff val="35000"/>
                </a:schemeClr>
              </a:solidFill>
              <a:latin typeface="Times New Roman" panose="02020603050405020304" pitchFamily="18" charset="0"/>
              <a:ea typeface="Source Sans Pro" panose="020B0503030403020204" pitchFamily="34" charset="0"/>
              <a:cs typeface="Times New Roman" panose="02020603050405020304" pitchFamily="18" charset="0"/>
            </a:rPr>
            <a:t>$20,994 (CPS)</a:t>
          </a:r>
          <a:endParaRPr lang="en-US" sz="1050">
            <a:solidFill>
              <a:schemeClr val="tx1">
                <a:lumMod val="65000"/>
                <a:lumOff val="35000"/>
              </a:schemeClr>
            </a:solidFill>
            <a:effectLst/>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0.49409</cdr:x>
      <cdr:y>0.10091</cdr:y>
    </cdr:from>
    <cdr:to>
      <cdr:x>0.63583</cdr:x>
      <cdr:y>0.16663</cdr:y>
    </cdr:to>
    <cdr:sp macro="" textlink="">
      <cdr:nvSpPr>
        <cdr:cNvPr id="13" name="TextBox 1">
          <a:extLst xmlns:a="http://schemas.openxmlformats.org/drawingml/2006/main">
            <a:ext uri="{FF2B5EF4-FFF2-40B4-BE49-F238E27FC236}">
              <a16:creationId xmlns:a16="http://schemas.microsoft.com/office/drawing/2014/main" id="{4C513100-23EC-4720-A8C2-E1190CC5A446}"/>
            </a:ext>
          </a:extLst>
        </cdr:cNvPr>
        <cdr:cNvSpPr txBox="1"/>
      </cdr:nvSpPr>
      <cdr:spPr>
        <a:xfrm xmlns:a="http://schemas.openxmlformats.org/drawingml/2006/main">
          <a:off x="3117506" y="390230"/>
          <a:ext cx="894327" cy="25414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050" b="1">
              <a:solidFill>
                <a:schemeClr val="accent1">
                  <a:lumMod val="75000"/>
                </a:schemeClr>
              </a:solidFill>
              <a:latin typeface="Times New Roman" panose="02020603050405020304" pitchFamily="18" charset="0"/>
              <a:ea typeface="Source Sans Pro" panose="020B0503030403020204" pitchFamily="34" charset="0"/>
              <a:cs typeface="Times New Roman" panose="02020603050405020304" pitchFamily="18" charset="0"/>
            </a:rPr>
            <a:t>$21,884 (IRS+zeros)</a:t>
          </a:r>
          <a:endParaRPr lang="en-US" sz="1050">
            <a:solidFill>
              <a:schemeClr val="accent1">
                <a:lumMod val="75000"/>
              </a:schemeClr>
            </a:solidFill>
            <a:effectLst/>
            <a:latin typeface="Times New Roman" panose="02020603050405020304" pitchFamily="18" charset="0"/>
            <a:cs typeface="Times New Roman" panose="02020603050405020304" pitchFamily="18"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209550</xdr:colOff>
      <xdr:row>1</xdr:row>
      <xdr:rowOff>133350</xdr:rowOff>
    </xdr:from>
    <xdr:to>
      <xdr:col>8</xdr:col>
      <xdr:colOff>847725</xdr:colOff>
      <xdr:row>21</xdr:row>
      <xdr:rowOff>85726</xdr:rowOff>
    </xdr:to>
    <xdr:graphicFrame macro="">
      <xdr:nvGraphicFramePr>
        <xdr:cNvPr id="6" name="Chart 5">
          <a:extLst>
            <a:ext uri="{FF2B5EF4-FFF2-40B4-BE49-F238E27FC236}">
              <a16:creationId xmlns:a16="http://schemas.microsoft.com/office/drawing/2014/main" id="{FB6105D4-BDA2-4448-8FEC-1A941A37C8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0.8845</cdr:x>
      <cdr:y>0.07229</cdr:y>
    </cdr:from>
    <cdr:to>
      <cdr:x>0.98099</cdr:x>
      <cdr:y>0.19277</cdr:y>
    </cdr:to>
    <cdr:sp macro="" textlink="">
      <cdr:nvSpPr>
        <cdr:cNvPr id="2" name="TextBox 1">
          <a:extLst xmlns:a="http://schemas.openxmlformats.org/drawingml/2006/main">
            <a:ext uri="{FF2B5EF4-FFF2-40B4-BE49-F238E27FC236}">
              <a16:creationId xmlns:a16="http://schemas.microsoft.com/office/drawing/2014/main" id="{CD95B818-FE52-4661-8875-43DAE0C22FD5}"/>
            </a:ext>
          </a:extLst>
        </cdr:cNvPr>
        <cdr:cNvSpPr txBox="1"/>
      </cdr:nvSpPr>
      <cdr:spPr>
        <a:xfrm xmlns:a="http://schemas.openxmlformats.org/drawingml/2006/main">
          <a:off x="5762625" y="285750"/>
          <a:ext cx="6286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0.4927</cdr:x>
      <cdr:y>0.07952</cdr:y>
    </cdr:from>
    <cdr:to>
      <cdr:x>0.55409</cdr:x>
      <cdr:y>0.12289</cdr:y>
    </cdr:to>
    <cdr:cxnSp macro="">
      <cdr:nvCxnSpPr>
        <cdr:cNvPr id="4" name="Straight Arrow Connector 3">
          <a:extLst xmlns:a="http://schemas.openxmlformats.org/drawingml/2006/main">
            <a:ext uri="{FF2B5EF4-FFF2-40B4-BE49-F238E27FC236}">
              <a16:creationId xmlns:a16="http://schemas.microsoft.com/office/drawing/2014/main" id="{ED0EBE57-30C5-485C-B371-3186CA8322E4}"/>
            </a:ext>
          </a:extLst>
        </cdr:cNvPr>
        <cdr:cNvCxnSpPr/>
      </cdr:nvCxnSpPr>
      <cdr:spPr>
        <a:xfrm xmlns:a="http://schemas.openxmlformats.org/drawingml/2006/main" flipH="1">
          <a:off x="3209969" y="314325"/>
          <a:ext cx="400006" cy="171428"/>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0.54532</cdr:x>
      <cdr:y>0.03614</cdr:y>
    </cdr:from>
    <cdr:to>
      <cdr:x>0.79532</cdr:x>
      <cdr:y>0.10602</cdr:y>
    </cdr:to>
    <cdr:sp macro="" textlink="">
      <cdr:nvSpPr>
        <cdr:cNvPr id="5" name="TextBox 4">
          <a:extLst xmlns:a="http://schemas.openxmlformats.org/drawingml/2006/main">
            <a:ext uri="{FF2B5EF4-FFF2-40B4-BE49-F238E27FC236}">
              <a16:creationId xmlns:a16="http://schemas.microsoft.com/office/drawing/2014/main" id="{4AEF3026-DFAB-4862-9087-039B571BB25D}"/>
            </a:ext>
          </a:extLst>
        </cdr:cNvPr>
        <cdr:cNvSpPr txBox="1"/>
      </cdr:nvSpPr>
      <cdr:spPr>
        <a:xfrm xmlns:a="http://schemas.openxmlformats.org/drawingml/2006/main">
          <a:off x="3552791" y="142856"/>
          <a:ext cx="1628809" cy="2762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b="1">
              <a:latin typeface="Times New Roman" panose="02020603050405020304" pitchFamily="18" charset="0"/>
              <a:cs typeface="Times New Roman" panose="02020603050405020304" pitchFamily="18" charset="0"/>
            </a:rPr>
            <a:t>Official</a:t>
          </a:r>
          <a:r>
            <a:rPr lang="en-US" sz="1300" b="1" baseline="0">
              <a:latin typeface="Times New Roman" panose="02020603050405020304" pitchFamily="18" charset="0"/>
              <a:cs typeface="Times New Roman" panose="02020603050405020304" pitchFamily="18" charset="0"/>
            </a:rPr>
            <a:t> Poverty Rate</a:t>
          </a:r>
          <a:endParaRPr lang="en-US" sz="13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0.80847</cdr:x>
      <cdr:y>0.25622</cdr:y>
    </cdr:from>
    <cdr:to>
      <cdr:x>1</cdr:x>
      <cdr:y>0.32288</cdr:y>
    </cdr:to>
    <cdr:sp macro="" textlink="">
      <cdr:nvSpPr>
        <cdr:cNvPr id="6" name="TextBox 1">
          <a:extLst xmlns:a="http://schemas.openxmlformats.org/drawingml/2006/main">
            <a:ext uri="{FF2B5EF4-FFF2-40B4-BE49-F238E27FC236}">
              <a16:creationId xmlns:a16="http://schemas.microsoft.com/office/drawing/2014/main" id="{3093D3AB-C164-47B7-8D95-83D6D925FBCD}"/>
            </a:ext>
          </a:extLst>
        </cdr:cNvPr>
        <cdr:cNvSpPr txBox="1"/>
      </cdr:nvSpPr>
      <cdr:spPr>
        <a:xfrm xmlns:a="http://schemas.openxmlformats.org/drawingml/2006/main">
          <a:off x="5267263" y="1012806"/>
          <a:ext cx="1247837" cy="263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solidFill>
                <a:schemeClr val="accent1">
                  <a:lumMod val="75000"/>
                </a:schemeClr>
              </a:solidFill>
              <a:latin typeface="Times New Roman" panose="02020603050405020304" pitchFamily="18" charset="0"/>
              <a:cs typeface="Times New Roman" panose="02020603050405020304" pitchFamily="18" charset="0"/>
            </a:rPr>
            <a:t>IRS pre-tax</a:t>
          </a:r>
        </a:p>
      </cdr:txBody>
    </cdr:sp>
  </cdr:relSizeAnchor>
  <cdr:relSizeAnchor xmlns:cdr="http://schemas.openxmlformats.org/drawingml/2006/chartDrawing">
    <cdr:from>
      <cdr:x>0.80848</cdr:x>
      <cdr:y>0.29478</cdr:y>
    </cdr:from>
    <cdr:to>
      <cdr:x>0.99708</cdr:x>
      <cdr:y>0.36145</cdr:y>
    </cdr:to>
    <cdr:sp macro="" textlink="">
      <cdr:nvSpPr>
        <cdr:cNvPr id="10" name="TextBox 1">
          <a:extLst xmlns:a="http://schemas.openxmlformats.org/drawingml/2006/main">
            <a:ext uri="{FF2B5EF4-FFF2-40B4-BE49-F238E27FC236}">
              <a16:creationId xmlns:a16="http://schemas.microsoft.com/office/drawing/2014/main" id="{BD5290A5-7A11-4AA3-BC81-5D983141EEEB}"/>
            </a:ext>
          </a:extLst>
        </cdr:cNvPr>
        <cdr:cNvSpPr txBox="1"/>
      </cdr:nvSpPr>
      <cdr:spPr>
        <a:xfrm xmlns:a="http://schemas.openxmlformats.org/drawingml/2006/main">
          <a:off x="5267328" y="1165229"/>
          <a:ext cx="1228722" cy="2635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solidFill>
                <a:schemeClr val="accent1">
                  <a:lumMod val="75000"/>
                </a:schemeClr>
              </a:solidFill>
              <a:latin typeface="Times New Roman" panose="02020603050405020304" pitchFamily="18" charset="0"/>
              <a:cs typeface="Times New Roman" panose="02020603050405020304" pitchFamily="18" charset="0"/>
            </a:rPr>
            <a:t>IRS after-tax</a:t>
          </a:r>
        </a:p>
      </cdr:txBody>
    </cdr:sp>
  </cdr:relSizeAnchor>
  <cdr:relSizeAnchor xmlns:cdr="http://schemas.openxmlformats.org/drawingml/2006/chartDrawing">
    <cdr:from>
      <cdr:x>0.80701</cdr:x>
      <cdr:y>0.21526</cdr:y>
    </cdr:from>
    <cdr:to>
      <cdr:x>0.98538</cdr:x>
      <cdr:y>0.28674</cdr:y>
    </cdr:to>
    <cdr:sp macro="" textlink="">
      <cdr:nvSpPr>
        <cdr:cNvPr id="13" name="TextBox 1">
          <a:extLst xmlns:a="http://schemas.openxmlformats.org/drawingml/2006/main">
            <a:ext uri="{FF2B5EF4-FFF2-40B4-BE49-F238E27FC236}">
              <a16:creationId xmlns:a16="http://schemas.microsoft.com/office/drawing/2014/main" id="{0E6AF7B3-2FCB-425E-B2DA-B7027A3A6AB2}"/>
            </a:ext>
          </a:extLst>
        </cdr:cNvPr>
        <cdr:cNvSpPr txBox="1"/>
      </cdr:nvSpPr>
      <cdr:spPr>
        <a:xfrm xmlns:a="http://schemas.openxmlformats.org/drawingml/2006/main">
          <a:off x="5257766" y="850892"/>
          <a:ext cx="1162083" cy="2825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solidFill>
                <a:schemeClr val="tx1">
                  <a:lumMod val="50000"/>
                  <a:lumOff val="50000"/>
                </a:schemeClr>
              </a:solidFill>
              <a:latin typeface="Times New Roman" panose="02020603050405020304" pitchFamily="18" charset="0"/>
              <a:cs typeface="Times New Roman" panose="02020603050405020304" pitchFamily="18" charset="0"/>
            </a:rPr>
            <a:t>CPS pre-tax</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152400</xdr:colOff>
      <xdr:row>1</xdr:row>
      <xdr:rowOff>57150</xdr:rowOff>
    </xdr:from>
    <xdr:to>
      <xdr:col>11</xdr:col>
      <xdr:colOff>9525</xdr:colOff>
      <xdr:row>21</xdr:row>
      <xdr:rowOff>9526</xdr:rowOff>
    </xdr:to>
    <xdr:graphicFrame macro="">
      <xdr:nvGraphicFramePr>
        <xdr:cNvPr id="4" name="Chart 3">
          <a:extLst>
            <a:ext uri="{FF2B5EF4-FFF2-40B4-BE49-F238E27FC236}">
              <a16:creationId xmlns:a16="http://schemas.microsoft.com/office/drawing/2014/main" id="{595B699A-3247-494E-994C-928F864C2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0.8845</cdr:x>
      <cdr:y>0.07229</cdr:y>
    </cdr:from>
    <cdr:to>
      <cdr:x>0.98099</cdr:x>
      <cdr:y>0.19277</cdr:y>
    </cdr:to>
    <cdr:sp macro="" textlink="">
      <cdr:nvSpPr>
        <cdr:cNvPr id="2" name="TextBox 1">
          <a:extLst xmlns:a="http://schemas.openxmlformats.org/drawingml/2006/main">
            <a:ext uri="{FF2B5EF4-FFF2-40B4-BE49-F238E27FC236}">
              <a16:creationId xmlns:a16="http://schemas.microsoft.com/office/drawing/2014/main" id="{CD95B818-FE52-4661-8875-43DAE0C22FD5}"/>
            </a:ext>
          </a:extLst>
        </cdr:cNvPr>
        <cdr:cNvSpPr txBox="1"/>
      </cdr:nvSpPr>
      <cdr:spPr>
        <a:xfrm xmlns:a="http://schemas.openxmlformats.org/drawingml/2006/main">
          <a:off x="5762625" y="285750"/>
          <a:ext cx="6286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0.80141</cdr:x>
      <cdr:y>0.24773</cdr:y>
    </cdr:from>
    <cdr:to>
      <cdr:x>0.93218</cdr:x>
      <cdr:y>0.36339</cdr:y>
    </cdr:to>
    <cdr:sp macro="" textlink="">
      <cdr:nvSpPr>
        <cdr:cNvPr id="5" name="TextBox 4">
          <a:extLst xmlns:a="http://schemas.openxmlformats.org/drawingml/2006/main">
            <a:ext uri="{FF2B5EF4-FFF2-40B4-BE49-F238E27FC236}">
              <a16:creationId xmlns:a16="http://schemas.microsoft.com/office/drawing/2014/main" id="{4AEF3026-DFAB-4862-9087-039B571BB25D}"/>
            </a:ext>
          </a:extLst>
        </cdr:cNvPr>
        <cdr:cNvSpPr txBox="1"/>
      </cdr:nvSpPr>
      <cdr:spPr>
        <a:xfrm xmlns:a="http://schemas.openxmlformats.org/drawingml/2006/main">
          <a:off x="5400675" y="955665"/>
          <a:ext cx="881248" cy="4461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lnSpc>
              <a:spcPts val="1100"/>
            </a:lnSpc>
          </a:pPr>
          <a:r>
            <a:rPr lang="en-US" sz="1300" b="1">
              <a:solidFill>
                <a:srgbClr val="C00000"/>
              </a:solidFill>
              <a:latin typeface="Times New Roman" panose="02020603050405020304" pitchFamily="18" charset="0"/>
              <a:cs typeface="Times New Roman" panose="02020603050405020304" pitchFamily="18" charset="0"/>
            </a:rPr>
            <a:t>0</a:t>
          </a:r>
          <a:r>
            <a:rPr lang="en-US" sz="1100" b="1">
              <a:solidFill>
                <a:srgbClr val="C00000"/>
              </a:solidFill>
              <a:effectLst/>
              <a:latin typeface="Times New Roman" panose="02020603050405020304" pitchFamily="18" charset="0"/>
              <a:ea typeface="+mn-ea"/>
              <a:cs typeface="Times New Roman" panose="02020603050405020304" pitchFamily="18" charset="0"/>
            </a:rPr>
            <a:t>–</a:t>
          </a:r>
          <a:r>
            <a:rPr lang="en-US" sz="1300" b="1">
              <a:solidFill>
                <a:srgbClr val="C00000"/>
              </a:solidFill>
              <a:latin typeface="Times New Roman" panose="02020603050405020304" pitchFamily="18" charset="0"/>
              <a:cs typeface="Times New Roman" panose="02020603050405020304" pitchFamily="18" charset="0"/>
            </a:rPr>
            <a:t>17    year olds</a:t>
          </a:r>
        </a:p>
      </cdr:txBody>
    </cdr:sp>
  </cdr:relSizeAnchor>
  <cdr:relSizeAnchor xmlns:cdr="http://schemas.openxmlformats.org/drawingml/2006/chartDrawing">
    <cdr:from>
      <cdr:x>0.79744</cdr:x>
      <cdr:y>0.39822</cdr:y>
    </cdr:from>
    <cdr:to>
      <cdr:x>0.94364</cdr:x>
      <cdr:y>0.4681</cdr:y>
    </cdr:to>
    <cdr:sp macro="" textlink="">
      <cdr:nvSpPr>
        <cdr:cNvPr id="12" name="TextBox 1">
          <a:extLst xmlns:a="http://schemas.openxmlformats.org/drawingml/2006/main">
            <a:ext uri="{FF2B5EF4-FFF2-40B4-BE49-F238E27FC236}">
              <a16:creationId xmlns:a16="http://schemas.microsoft.com/office/drawing/2014/main" id="{E9502754-B292-4345-A04B-A38E3D055423}"/>
            </a:ext>
          </a:extLst>
        </cdr:cNvPr>
        <cdr:cNvSpPr txBox="1"/>
      </cdr:nvSpPr>
      <cdr:spPr>
        <a:xfrm xmlns:a="http://schemas.openxmlformats.org/drawingml/2006/main">
          <a:off x="5373899" y="1536194"/>
          <a:ext cx="985233" cy="2695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lang="en-US" sz="1300" b="1">
              <a:solidFill>
                <a:schemeClr val="accent6">
                  <a:lumMod val="75000"/>
                </a:schemeClr>
              </a:solidFill>
              <a:latin typeface="Times New Roman" panose="02020603050405020304" pitchFamily="18" charset="0"/>
              <a:cs typeface="Times New Roman" panose="02020603050405020304" pitchFamily="18" charset="0"/>
            </a:rPr>
            <a:t>18</a:t>
          </a:r>
          <a:r>
            <a:rPr lang="en-US"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en-US" sz="1300" b="1">
              <a:solidFill>
                <a:schemeClr val="accent6">
                  <a:lumMod val="75000"/>
                </a:schemeClr>
              </a:solidFill>
              <a:latin typeface="Times New Roman" panose="02020603050405020304" pitchFamily="18" charset="0"/>
              <a:cs typeface="Times New Roman" panose="02020603050405020304" pitchFamily="18" charset="0"/>
            </a:rPr>
            <a:t>64    year olds</a:t>
          </a:r>
        </a:p>
      </cdr:txBody>
    </cdr:sp>
  </cdr:relSizeAnchor>
  <cdr:relSizeAnchor xmlns:cdr="http://schemas.openxmlformats.org/drawingml/2006/chartDrawing">
    <cdr:from>
      <cdr:x>0.80687</cdr:x>
      <cdr:y>0.5063</cdr:y>
    </cdr:from>
    <cdr:to>
      <cdr:x>0.93991</cdr:x>
      <cdr:y>0.57618</cdr:y>
    </cdr:to>
    <cdr:sp macro="" textlink="">
      <cdr:nvSpPr>
        <cdr:cNvPr id="15" name="TextBox 1">
          <a:extLst xmlns:a="http://schemas.openxmlformats.org/drawingml/2006/main">
            <a:ext uri="{FF2B5EF4-FFF2-40B4-BE49-F238E27FC236}">
              <a16:creationId xmlns:a16="http://schemas.microsoft.com/office/drawing/2014/main" id="{F3D371F8-1BDE-4C5B-ABE8-0777F1196AA1}"/>
            </a:ext>
          </a:extLst>
        </cdr:cNvPr>
        <cdr:cNvSpPr txBox="1"/>
      </cdr:nvSpPr>
      <cdr:spPr>
        <a:xfrm xmlns:a="http://schemas.openxmlformats.org/drawingml/2006/main">
          <a:off x="5437449" y="1953107"/>
          <a:ext cx="896548" cy="2695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lang="en-US" sz="1300" b="1">
              <a:solidFill>
                <a:schemeClr val="accent1">
                  <a:lumMod val="75000"/>
                </a:schemeClr>
              </a:solidFill>
              <a:latin typeface="Times New Roman" panose="02020603050405020304" pitchFamily="18" charset="0"/>
              <a:cs typeface="Times New Roman" panose="02020603050405020304" pitchFamily="18" charset="0"/>
            </a:rPr>
            <a:t>65+     year olds</a:t>
          </a:r>
        </a:p>
      </cdr:txBody>
    </cdr:sp>
  </cdr:relSizeAnchor>
  <cdr:relSizeAnchor xmlns:cdr="http://schemas.openxmlformats.org/drawingml/2006/chartDrawing">
    <cdr:from>
      <cdr:x>0.68703</cdr:x>
      <cdr:y>0.12128</cdr:y>
    </cdr:from>
    <cdr:to>
      <cdr:x>0.86393</cdr:x>
      <cdr:y>0.19116</cdr:y>
    </cdr:to>
    <cdr:sp macro="" textlink="">
      <cdr:nvSpPr>
        <cdr:cNvPr id="9" name="TextBox 1">
          <a:extLst xmlns:a="http://schemas.openxmlformats.org/drawingml/2006/main">
            <a:ext uri="{FF2B5EF4-FFF2-40B4-BE49-F238E27FC236}">
              <a16:creationId xmlns:a16="http://schemas.microsoft.com/office/drawing/2014/main" id="{79BAB023-84B7-41D8-A141-0D4A6851B9E1}"/>
            </a:ext>
          </a:extLst>
        </cdr:cNvPr>
        <cdr:cNvSpPr txBox="1"/>
      </cdr:nvSpPr>
      <cdr:spPr>
        <a:xfrm xmlns:a="http://schemas.openxmlformats.org/drawingml/2006/main">
          <a:off x="4319035" y="479412"/>
          <a:ext cx="1112082" cy="2762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solidFill>
                <a:srgbClr val="C00000"/>
              </a:solidFill>
              <a:latin typeface="Times New Roman" panose="02020603050405020304" pitchFamily="18" charset="0"/>
              <a:cs typeface="Times New Roman" panose="02020603050405020304" pitchFamily="18" charset="0"/>
            </a:rPr>
            <a:t>pre-tax</a:t>
          </a:r>
        </a:p>
      </cdr:txBody>
    </cdr:sp>
  </cdr:relSizeAnchor>
  <cdr:relSizeAnchor xmlns:cdr="http://schemas.openxmlformats.org/drawingml/2006/chartDrawing">
    <cdr:from>
      <cdr:x>0.65256</cdr:x>
      <cdr:y>0.30442</cdr:y>
    </cdr:from>
    <cdr:to>
      <cdr:x>0.82946</cdr:x>
      <cdr:y>0.3743</cdr:y>
    </cdr:to>
    <cdr:sp macro="" textlink="">
      <cdr:nvSpPr>
        <cdr:cNvPr id="10" name="TextBox 1">
          <a:extLst xmlns:a="http://schemas.openxmlformats.org/drawingml/2006/main">
            <a:ext uri="{FF2B5EF4-FFF2-40B4-BE49-F238E27FC236}">
              <a16:creationId xmlns:a16="http://schemas.microsoft.com/office/drawing/2014/main" id="{612E6E14-E3EE-4772-B711-4FCB990AB4CF}"/>
            </a:ext>
          </a:extLst>
        </cdr:cNvPr>
        <cdr:cNvSpPr txBox="1"/>
      </cdr:nvSpPr>
      <cdr:spPr>
        <a:xfrm xmlns:a="http://schemas.openxmlformats.org/drawingml/2006/main">
          <a:off x="4102324" y="1203322"/>
          <a:ext cx="1112082" cy="2762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300" b="1">
              <a:solidFill>
                <a:srgbClr val="C00000"/>
              </a:solidFill>
              <a:latin typeface="Times New Roman" panose="02020603050405020304" pitchFamily="18" charset="0"/>
              <a:cs typeface="Times New Roman" panose="02020603050405020304" pitchFamily="18" charset="0"/>
            </a:rPr>
            <a:t>after-tax</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190500</xdr:colOff>
      <xdr:row>1</xdr:row>
      <xdr:rowOff>157163</xdr:rowOff>
    </xdr:from>
    <xdr:to>
      <xdr:col>7</xdr:col>
      <xdr:colOff>390525</xdr:colOff>
      <xdr:row>20</xdr:row>
      <xdr:rowOff>1</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hyperlink" Target="https://fred.stlouisfed.org/series/CPIAUCS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3B632-05E2-46D2-8034-7F84CFA5406C}">
  <dimension ref="A1:L35"/>
  <sheetViews>
    <sheetView tabSelected="1" workbookViewId="0">
      <selection activeCell="J24" sqref="J24"/>
    </sheetView>
  </sheetViews>
  <sheetFormatPr defaultRowHeight="15" x14ac:dyDescent="0.25"/>
  <cols>
    <col min="2" max="2" width="11.28515625" customWidth="1"/>
    <col min="3" max="3" width="10.7109375" style="158" customWidth="1"/>
    <col min="4" max="4" width="11.7109375" style="158" customWidth="1"/>
    <col min="5" max="5" width="2.5703125" customWidth="1"/>
    <col min="6" max="6" width="10.28515625" style="158" customWidth="1"/>
    <col min="7" max="7" width="11" customWidth="1"/>
    <col min="8" max="8" width="11.42578125" customWidth="1"/>
    <col min="9" max="9" width="2.5703125" customWidth="1"/>
    <col min="10" max="10" width="9.42578125" customWidth="1"/>
    <col min="11" max="11" width="11.85546875" customWidth="1"/>
  </cols>
  <sheetData>
    <row r="1" spans="1:12" ht="15.75" x14ac:dyDescent="0.25">
      <c r="A1" s="87" t="s">
        <v>136</v>
      </c>
      <c r="B1" s="81"/>
      <c r="C1" s="116"/>
      <c r="D1" s="116"/>
      <c r="E1" s="81"/>
      <c r="F1" s="116"/>
      <c r="G1" s="81"/>
      <c r="H1" s="81"/>
      <c r="I1" s="80"/>
      <c r="J1" s="80"/>
      <c r="K1" s="80"/>
      <c r="L1" s="80"/>
    </row>
    <row r="2" spans="1:12" ht="15.75" x14ac:dyDescent="0.25">
      <c r="A2" s="87"/>
      <c r="B2" s="81"/>
      <c r="C2" s="116"/>
      <c r="D2" s="116"/>
      <c r="E2" s="81"/>
      <c r="F2" s="116"/>
      <c r="G2" s="81"/>
      <c r="H2" s="81"/>
      <c r="I2" s="93"/>
      <c r="J2" s="93"/>
      <c r="K2" s="93"/>
      <c r="L2" s="93"/>
    </row>
    <row r="3" spans="1:12" x14ac:dyDescent="0.25">
      <c r="A3" s="244" t="s">
        <v>34</v>
      </c>
      <c r="B3" s="241" t="s">
        <v>69</v>
      </c>
      <c r="C3" s="241" t="s">
        <v>83</v>
      </c>
      <c r="D3" s="241" t="s">
        <v>90</v>
      </c>
      <c r="E3" s="241"/>
      <c r="F3" s="241" t="s">
        <v>85</v>
      </c>
      <c r="G3" s="241" t="s">
        <v>84</v>
      </c>
      <c r="H3" s="241" t="s">
        <v>91</v>
      </c>
      <c r="I3" s="241"/>
      <c r="J3" s="241" t="s">
        <v>89</v>
      </c>
      <c r="K3" s="241" t="s">
        <v>92</v>
      </c>
      <c r="L3" s="93"/>
    </row>
    <row r="4" spans="1:12" ht="51" customHeight="1" x14ac:dyDescent="0.25">
      <c r="A4" s="245"/>
      <c r="B4" s="242"/>
      <c r="C4" s="242"/>
      <c r="D4" s="242"/>
      <c r="E4" s="242"/>
      <c r="F4" s="242"/>
      <c r="G4" s="242"/>
      <c r="H4" s="242"/>
      <c r="I4" s="242"/>
      <c r="J4" s="242"/>
      <c r="K4" s="242"/>
      <c r="L4" s="93"/>
    </row>
    <row r="5" spans="1:12" x14ac:dyDescent="0.25">
      <c r="A5" s="82">
        <v>2007</v>
      </c>
      <c r="B5" s="85">
        <v>299726.36200000002</v>
      </c>
      <c r="C5" s="83">
        <v>301621.15899999999</v>
      </c>
      <c r="D5" s="105">
        <v>-0.62820426997960122</v>
      </c>
      <c r="E5" s="85"/>
      <c r="F5" s="85">
        <v>292148.32900000003</v>
      </c>
      <c r="G5" s="95">
        <v>298935.185</v>
      </c>
      <c r="H5" s="88">
        <v>-2.2703436532571333</v>
      </c>
      <c r="I5" s="85"/>
      <c r="J5" s="85">
        <v>296147.88616000005</v>
      </c>
      <c r="K5" s="105">
        <v>-0.93240909061940802</v>
      </c>
      <c r="L5" s="93"/>
    </row>
    <row r="6" spans="1:12" x14ac:dyDescent="0.25">
      <c r="A6" s="82">
        <v>2008</v>
      </c>
      <c r="B6" s="85">
        <v>301754.391</v>
      </c>
      <c r="C6" s="83">
        <v>304059.728</v>
      </c>
      <c r="D6" s="105">
        <v>-0.75818557596025993</v>
      </c>
      <c r="E6" s="85"/>
      <c r="F6" s="85">
        <v>293513.07500000001</v>
      </c>
      <c r="G6" s="95">
        <v>301356.12099999998</v>
      </c>
      <c r="H6" s="105">
        <v>-2.6025839375600315</v>
      </c>
      <c r="I6" s="85"/>
      <c r="J6" s="85">
        <v>297485.20034000004</v>
      </c>
      <c r="K6" s="105">
        <v>-1.2845004266563231</v>
      </c>
      <c r="L6" s="93"/>
    </row>
    <row r="7" spans="1:12" x14ac:dyDescent="0.25">
      <c r="A7" s="82">
        <v>2009</v>
      </c>
      <c r="B7" s="85">
        <v>303548.03499999997</v>
      </c>
      <c r="C7" s="83">
        <v>307006.55599999998</v>
      </c>
      <c r="D7" s="105">
        <v>-1.1265300145577373</v>
      </c>
      <c r="E7" s="85"/>
      <c r="F7" s="85">
        <v>295339.21100000001</v>
      </c>
      <c r="G7" s="95">
        <v>304138.59999999998</v>
      </c>
      <c r="H7" s="105">
        <v>-2.8932167768247656</v>
      </c>
      <c r="I7" s="85"/>
      <c r="J7" s="85">
        <v>300005.00666000001</v>
      </c>
      <c r="K7" s="105">
        <v>-1.3591150021733394</v>
      </c>
      <c r="L7" s="93"/>
    </row>
    <row r="8" spans="1:12" x14ac:dyDescent="0.25">
      <c r="A8" s="82">
        <v>2010</v>
      </c>
      <c r="B8" s="85">
        <v>306308.05599999998</v>
      </c>
      <c r="C8" s="83">
        <v>309349.68900000001</v>
      </c>
      <c r="D8" s="105">
        <v>-0.98323454270549804</v>
      </c>
      <c r="E8" s="85"/>
      <c r="F8" s="85">
        <v>297412.51400000002</v>
      </c>
      <c r="G8" s="95">
        <v>306434.96100000001</v>
      </c>
      <c r="H8" s="105">
        <v>-2.9443269040049205</v>
      </c>
      <c r="I8" s="85"/>
      <c r="J8" s="85">
        <v>303067.73738000001</v>
      </c>
      <c r="K8" s="105">
        <v>-1.0988379423195136</v>
      </c>
      <c r="L8" s="93"/>
    </row>
    <row r="9" spans="1:12" x14ac:dyDescent="0.25">
      <c r="A9" s="82">
        <v>2011</v>
      </c>
      <c r="B9" s="85">
        <v>308381.01</v>
      </c>
      <c r="C9" s="83">
        <v>311591.91899999999</v>
      </c>
      <c r="D9" s="105">
        <v>-1.0304853252628754</v>
      </c>
      <c r="E9" s="85"/>
      <c r="F9" s="85">
        <v>299510.75099999999</v>
      </c>
      <c r="G9" s="95">
        <v>308668.049</v>
      </c>
      <c r="H9" s="105">
        <v>-2.9667139276861176</v>
      </c>
      <c r="I9" s="85"/>
      <c r="J9" s="85">
        <v>305069.65940999996</v>
      </c>
      <c r="K9" s="105">
        <v>-1.1657797435328445</v>
      </c>
      <c r="L9" s="93"/>
    </row>
    <row r="10" spans="1:12" x14ac:dyDescent="0.25">
      <c r="A10" s="82">
        <v>2012</v>
      </c>
      <c r="B10" s="85">
        <v>310037.06599999999</v>
      </c>
      <c r="C10" s="83">
        <v>313914.03999999998</v>
      </c>
      <c r="D10" s="105">
        <v>-1.2350431984501196</v>
      </c>
      <c r="E10" s="85"/>
      <c r="F10" s="85">
        <v>301670.77799999999</v>
      </c>
      <c r="G10" s="95">
        <v>310936.11700000003</v>
      </c>
      <c r="H10" s="105">
        <v>-2.9798207713515752</v>
      </c>
      <c r="I10" s="85"/>
      <c r="J10" s="85">
        <v>307188.55116999999</v>
      </c>
      <c r="K10" s="105">
        <v>-1.2052526628805993</v>
      </c>
      <c r="L10" s="93"/>
    </row>
    <row r="11" spans="1:12" x14ac:dyDescent="0.25">
      <c r="A11" s="82">
        <v>2013</v>
      </c>
      <c r="B11" s="85">
        <v>312169.23</v>
      </c>
      <c r="C11" s="83">
        <v>316128.83899999998</v>
      </c>
      <c r="D11" s="105">
        <v>-1.2525301432559264</v>
      </c>
      <c r="E11" s="85"/>
      <c r="F11" s="85">
        <v>303869.01699999999</v>
      </c>
      <c r="G11" s="95">
        <v>313101.39370000002</v>
      </c>
      <c r="H11" s="105">
        <v>-2.9486859163731736</v>
      </c>
      <c r="I11" s="85"/>
      <c r="J11" s="85">
        <v>309040.25565000001</v>
      </c>
      <c r="K11" s="105">
        <v>-1.2970680206844472</v>
      </c>
      <c r="L11" s="93"/>
    </row>
    <row r="12" spans="1:12" x14ac:dyDescent="0.25">
      <c r="A12" s="82">
        <v>2014</v>
      </c>
      <c r="B12" s="85">
        <v>313731.25699999998</v>
      </c>
      <c r="C12" s="83">
        <v>318857.05599999998</v>
      </c>
      <c r="D12" s="105">
        <v>-1.607553887720772</v>
      </c>
      <c r="E12" s="85"/>
      <c r="F12" s="85">
        <v>305946.50900000002</v>
      </c>
      <c r="G12" s="95">
        <v>315987.62699999998</v>
      </c>
      <c r="H12" s="105">
        <v>-3.1776934101283532</v>
      </c>
      <c r="I12" s="85"/>
      <c r="J12" s="85">
        <v>311299.84443</v>
      </c>
      <c r="K12" s="105">
        <v>-1.4835335846868403</v>
      </c>
      <c r="L12" s="93"/>
    </row>
    <row r="13" spans="1:12" x14ac:dyDescent="0.25">
      <c r="A13" s="82">
        <v>2015</v>
      </c>
      <c r="B13" s="85">
        <v>315981.01199999999</v>
      </c>
      <c r="C13" s="83">
        <v>321418.821</v>
      </c>
      <c r="D13" s="105">
        <v>-1.6918141206174135</v>
      </c>
      <c r="E13" s="85"/>
      <c r="F13" s="85">
        <v>308381.62400000001</v>
      </c>
      <c r="G13" s="95">
        <v>318579.554</v>
      </c>
      <c r="H13" s="105">
        <v>-3.2010623004387764</v>
      </c>
      <c r="I13" s="85"/>
      <c r="J13" s="85">
        <v>313310.17193000001</v>
      </c>
      <c r="K13" s="105">
        <v>-1.6540239333752074</v>
      </c>
      <c r="L13" s="93"/>
    </row>
    <row r="14" spans="1:12" x14ac:dyDescent="0.25">
      <c r="A14" s="82">
        <v>2016</v>
      </c>
      <c r="B14" s="85">
        <v>317668.57</v>
      </c>
      <c r="C14" s="83">
        <v>323127.51500000001</v>
      </c>
      <c r="D14" s="105">
        <v>-1.6894089010030626</v>
      </c>
      <c r="E14" s="85"/>
      <c r="F14" s="85">
        <v>310140.00599999999</v>
      </c>
      <c r="G14" s="95">
        <v>320025.92700000003</v>
      </c>
      <c r="H14" s="105">
        <v>-3.0891000278236929</v>
      </c>
      <c r="I14" s="85"/>
      <c r="J14" s="85">
        <v>314676.82902</v>
      </c>
      <c r="K14" s="105">
        <v>-1.6714576941136459</v>
      </c>
      <c r="L14" s="93"/>
    </row>
    <row r="15" spans="1:12" x14ac:dyDescent="0.25">
      <c r="A15" s="82">
        <v>2017</v>
      </c>
      <c r="B15" s="85">
        <v>319131.54599999997</v>
      </c>
      <c r="C15" s="90">
        <v>325719.17800000001</v>
      </c>
      <c r="D15" s="105">
        <v>-2.0224882183633786</v>
      </c>
      <c r="E15" s="85"/>
      <c r="F15" s="85">
        <v>311909.78399999999</v>
      </c>
      <c r="G15" s="95">
        <v>323024.35399999999</v>
      </c>
      <c r="H15" s="105">
        <v>-3.4407839106769043</v>
      </c>
      <c r="I15" s="85"/>
      <c r="J15" s="85">
        <v>316546.66924999998</v>
      </c>
      <c r="K15" s="105">
        <v>-2.0053239546142749</v>
      </c>
      <c r="L15" s="93"/>
    </row>
    <row r="16" spans="1:12" x14ac:dyDescent="0.25">
      <c r="A16" s="84">
        <v>2018</v>
      </c>
      <c r="B16" s="86">
        <v>319048.59999999998</v>
      </c>
      <c r="C16" s="91">
        <v>327167.43900000001</v>
      </c>
      <c r="D16" s="89">
        <v>-2.4815547124174655</v>
      </c>
      <c r="E16" s="86"/>
      <c r="F16" s="86">
        <v>312009.45</v>
      </c>
      <c r="G16" s="161">
        <v>324204.42</v>
      </c>
      <c r="H16" s="89">
        <v>-3.7615063977227616</v>
      </c>
      <c r="I16" s="86"/>
      <c r="J16" s="86">
        <v>316226.13139</v>
      </c>
      <c r="K16" s="89">
        <v>-2.4608821218415189</v>
      </c>
      <c r="L16" s="93"/>
    </row>
    <row r="17" spans="1:12" ht="26.25" customHeight="1" x14ac:dyDescent="0.25">
      <c r="A17" s="243" t="s">
        <v>168</v>
      </c>
      <c r="B17" s="243"/>
      <c r="C17" s="243"/>
      <c r="D17" s="243"/>
      <c r="E17" s="243"/>
      <c r="F17" s="243"/>
      <c r="G17" s="243"/>
      <c r="H17" s="243"/>
      <c r="K17" s="80"/>
      <c r="L17" s="80"/>
    </row>
    <row r="18" spans="1:12" ht="106.5" customHeight="1" x14ac:dyDescent="0.25">
      <c r="A18" s="243" t="s">
        <v>128</v>
      </c>
      <c r="B18" s="243"/>
      <c r="C18" s="243"/>
      <c r="D18" s="243"/>
      <c r="E18" s="243"/>
      <c r="F18" s="243"/>
      <c r="G18" s="243"/>
      <c r="H18" s="243"/>
      <c r="J18" s="80"/>
      <c r="K18" s="80"/>
      <c r="L18" s="80"/>
    </row>
    <row r="19" spans="1:12" x14ac:dyDescent="0.25">
      <c r="A19" s="138"/>
      <c r="B19" s="121"/>
      <c r="C19" s="121"/>
      <c r="D19" s="121"/>
      <c r="E19" s="121"/>
      <c r="F19" s="121"/>
      <c r="G19" s="121"/>
      <c r="H19" s="121"/>
      <c r="I19" s="121"/>
      <c r="J19" s="121"/>
      <c r="K19" s="80"/>
      <c r="L19" s="80"/>
    </row>
    <row r="20" spans="1:12" s="158" customFormat="1" x14ac:dyDescent="0.25">
      <c r="A20" s="80"/>
      <c r="B20" s="121"/>
      <c r="C20" s="121"/>
      <c r="D20" s="121"/>
      <c r="E20" s="121"/>
      <c r="F20" s="121"/>
      <c r="G20" s="121"/>
      <c r="H20" s="121"/>
      <c r="I20" s="121"/>
      <c r="J20" s="121"/>
    </row>
    <row r="21" spans="1:12" s="158" customFormat="1" x14ac:dyDescent="0.25">
      <c r="A21" s="80"/>
      <c r="B21" s="121"/>
      <c r="C21" s="121"/>
      <c r="D21" s="121"/>
      <c r="E21" s="121"/>
      <c r="F21" s="121"/>
      <c r="G21" s="121"/>
      <c r="H21" s="121"/>
      <c r="I21" s="121"/>
      <c r="J21" s="121"/>
    </row>
    <row r="22" spans="1:12" s="158" customFormat="1" x14ac:dyDescent="0.25">
      <c r="A22" s="138"/>
      <c r="B22" s="121"/>
      <c r="C22" s="121"/>
      <c r="D22" s="121"/>
      <c r="E22" s="121"/>
      <c r="F22" s="121"/>
      <c r="G22" s="121"/>
      <c r="H22" s="121"/>
      <c r="I22" s="121"/>
      <c r="J22" s="121"/>
    </row>
    <row r="23" spans="1:12" x14ac:dyDescent="0.25">
      <c r="A23" s="80"/>
      <c r="B23" s="92"/>
      <c r="C23" s="92"/>
      <c r="D23" s="92"/>
      <c r="E23" s="92"/>
      <c r="F23" s="92"/>
      <c r="G23" s="92"/>
      <c r="H23" s="80"/>
      <c r="I23" s="92"/>
      <c r="J23" s="92"/>
      <c r="K23" s="80"/>
      <c r="L23" s="80"/>
    </row>
    <row r="24" spans="1:12" x14ac:dyDescent="0.25">
      <c r="C24"/>
      <c r="D24" s="119"/>
    </row>
    <row r="25" spans="1:12" x14ac:dyDescent="0.25">
      <c r="C25"/>
      <c r="D25" s="119"/>
    </row>
    <row r="26" spans="1:12" x14ac:dyDescent="0.25">
      <c r="C26"/>
      <c r="D26" s="119"/>
    </row>
    <row r="27" spans="1:12" x14ac:dyDescent="0.25">
      <c r="C27"/>
      <c r="D27" s="119"/>
    </row>
    <row r="28" spans="1:12" x14ac:dyDescent="0.25">
      <c r="C28"/>
      <c r="D28" s="119"/>
    </row>
    <row r="29" spans="1:12" x14ac:dyDescent="0.25">
      <c r="C29"/>
      <c r="D29" s="119"/>
    </row>
    <row r="30" spans="1:12" x14ac:dyDescent="0.25">
      <c r="C30"/>
      <c r="D30" s="119"/>
    </row>
    <row r="31" spans="1:12" x14ac:dyDescent="0.25">
      <c r="C31"/>
      <c r="D31" s="157"/>
    </row>
    <row r="32" spans="1:12" x14ac:dyDescent="0.25">
      <c r="C32"/>
      <c r="D32" s="119"/>
    </row>
    <row r="33" spans="3:4" x14ac:dyDescent="0.25">
      <c r="C33"/>
      <c r="D33" s="119"/>
    </row>
    <row r="34" spans="3:4" x14ac:dyDescent="0.25">
      <c r="C34"/>
      <c r="D34"/>
    </row>
    <row r="35" spans="3:4" x14ac:dyDescent="0.25">
      <c r="C35"/>
      <c r="D35" s="119"/>
    </row>
  </sheetData>
  <mergeCells count="13">
    <mergeCell ref="I3:I4"/>
    <mergeCell ref="J3:J4"/>
    <mergeCell ref="K3:K4"/>
    <mergeCell ref="A18:H18"/>
    <mergeCell ref="A3:A4"/>
    <mergeCell ref="B3:B4"/>
    <mergeCell ref="E3:E4"/>
    <mergeCell ref="H3:H4"/>
    <mergeCell ref="A17:H17"/>
    <mergeCell ref="G3:G4"/>
    <mergeCell ref="C3:C4"/>
    <mergeCell ref="D3:D4"/>
    <mergeCell ref="F3:F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7"/>
  <sheetViews>
    <sheetView topLeftCell="A7" zoomScaleNormal="100" workbookViewId="0">
      <selection activeCell="K25" sqref="K25"/>
    </sheetView>
  </sheetViews>
  <sheetFormatPr defaultRowHeight="15" x14ac:dyDescent="0.25"/>
  <cols>
    <col min="1" max="1" width="15.5703125" customWidth="1"/>
    <col min="3" max="3" width="9.85546875" customWidth="1"/>
    <col min="4" max="5" width="10.140625" customWidth="1"/>
    <col min="14" max="14" width="17.42578125" customWidth="1"/>
  </cols>
  <sheetData>
    <row r="1" spans="1:7" ht="15.75" x14ac:dyDescent="0.25">
      <c r="A1" s="7" t="s">
        <v>71</v>
      </c>
      <c r="B1" s="24"/>
      <c r="C1" s="18"/>
      <c r="D1" s="18"/>
      <c r="E1" s="18"/>
      <c r="F1" s="18"/>
      <c r="G1" s="18"/>
    </row>
    <row r="2" spans="1:7" s="48" customFormat="1" ht="15.75" x14ac:dyDescent="0.25">
      <c r="A2" s="7"/>
      <c r="B2" s="24"/>
      <c r="C2" s="18"/>
      <c r="D2" s="18"/>
      <c r="E2" s="18"/>
      <c r="F2" s="18"/>
      <c r="G2" s="18"/>
    </row>
    <row r="3" spans="1:7" s="48" customFormat="1" ht="15.75" x14ac:dyDescent="0.25">
      <c r="A3" s="7"/>
      <c r="B3" s="24"/>
      <c r="C3" s="18"/>
      <c r="D3" s="18"/>
      <c r="E3" s="18"/>
      <c r="F3" s="18"/>
      <c r="G3" s="18"/>
    </row>
    <row r="4" spans="1:7" s="48" customFormat="1" ht="15.75" x14ac:dyDescent="0.25">
      <c r="A4" s="7"/>
      <c r="B4" s="24"/>
      <c r="C4" s="18"/>
      <c r="D4" s="18"/>
      <c r="E4" s="18"/>
      <c r="F4" s="18"/>
      <c r="G4" s="18"/>
    </row>
    <row r="5" spans="1:7" s="48" customFormat="1" ht="15.75" x14ac:dyDescent="0.25">
      <c r="A5" s="7"/>
      <c r="B5" s="24"/>
      <c r="C5" s="18"/>
      <c r="D5" s="18"/>
      <c r="E5" s="18"/>
      <c r="F5" s="18"/>
      <c r="G5" s="18"/>
    </row>
    <row r="6" spans="1:7" s="48" customFormat="1" ht="15.75" x14ac:dyDescent="0.25">
      <c r="A6" s="7"/>
      <c r="B6" s="24"/>
      <c r="C6" s="18"/>
      <c r="D6" s="18"/>
      <c r="E6" s="18"/>
      <c r="F6" s="18"/>
      <c r="G6" s="18"/>
    </row>
    <row r="7" spans="1:7" s="48" customFormat="1" ht="15.75" x14ac:dyDescent="0.25">
      <c r="A7" s="7"/>
      <c r="B7" s="24"/>
      <c r="C7" s="18"/>
      <c r="D7" s="18"/>
      <c r="E7" s="18"/>
      <c r="F7" s="18"/>
      <c r="G7" s="18"/>
    </row>
    <row r="8" spans="1:7" s="48" customFormat="1" ht="15.75" x14ac:dyDescent="0.25">
      <c r="A8" s="7"/>
      <c r="B8" s="24"/>
      <c r="C8" s="18"/>
      <c r="D8" s="18"/>
      <c r="E8" s="18"/>
      <c r="F8" s="18"/>
      <c r="G8" s="18"/>
    </row>
    <row r="9" spans="1:7" s="48" customFormat="1" ht="15.75" x14ac:dyDescent="0.25">
      <c r="A9" s="7"/>
      <c r="B9" s="24"/>
      <c r="C9" s="18"/>
      <c r="D9" s="18"/>
      <c r="E9" s="18"/>
      <c r="F9" s="18"/>
      <c r="G9" s="18"/>
    </row>
    <row r="10" spans="1:7" s="48" customFormat="1" ht="15.75" x14ac:dyDescent="0.25">
      <c r="A10" s="7"/>
      <c r="B10" s="24"/>
      <c r="C10" s="18"/>
      <c r="D10" s="18"/>
      <c r="E10" s="18"/>
      <c r="F10" s="18"/>
      <c r="G10" s="18"/>
    </row>
    <row r="11" spans="1:7" s="48" customFormat="1" ht="15.75" x14ac:dyDescent="0.25">
      <c r="A11" s="7"/>
      <c r="B11" s="24"/>
      <c r="C11" s="18"/>
      <c r="D11" s="18"/>
      <c r="E11" s="18"/>
      <c r="F11" s="18"/>
      <c r="G11" s="18"/>
    </row>
    <row r="12" spans="1:7" s="48" customFormat="1" ht="15.75" x14ac:dyDescent="0.25">
      <c r="A12" s="7"/>
      <c r="B12" s="24"/>
      <c r="C12" s="18"/>
      <c r="D12" s="18"/>
      <c r="E12" s="18"/>
      <c r="F12" s="18"/>
      <c r="G12" s="18"/>
    </row>
    <row r="13" spans="1:7" s="48" customFormat="1" ht="15.75" x14ac:dyDescent="0.25">
      <c r="A13" s="7"/>
      <c r="B13" s="24"/>
      <c r="C13" s="18"/>
      <c r="D13" s="18"/>
      <c r="E13" s="18"/>
      <c r="F13" s="18"/>
      <c r="G13" s="18"/>
    </row>
    <row r="14" spans="1:7" s="48" customFormat="1" ht="15.75" x14ac:dyDescent="0.25">
      <c r="A14" s="7"/>
      <c r="B14" s="24"/>
      <c r="C14" s="18"/>
      <c r="D14" s="18"/>
      <c r="E14" s="18"/>
      <c r="F14" s="18"/>
      <c r="G14" s="18"/>
    </row>
    <row r="15" spans="1:7" s="48" customFormat="1" ht="15.75" x14ac:dyDescent="0.25">
      <c r="A15" s="7"/>
      <c r="B15" s="24"/>
      <c r="C15" s="18"/>
      <c r="D15" s="18"/>
      <c r="E15" s="18"/>
      <c r="F15" s="18"/>
      <c r="G15" s="18"/>
    </row>
    <row r="16" spans="1:7" s="48" customFormat="1" ht="15.75" x14ac:dyDescent="0.25">
      <c r="A16" s="7"/>
      <c r="B16" s="24"/>
      <c r="C16" s="18"/>
      <c r="D16" s="18"/>
      <c r="E16" s="18"/>
      <c r="F16" s="18"/>
      <c r="G16" s="18"/>
    </row>
    <row r="17" spans="1:7" s="48" customFormat="1" ht="15.75" x14ac:dyDescent="0.25">
      <c r="A17" s="7"/>
      <c r="B17" s="24"/>
      <c r="C17" s="18"/>
      <c r="D17" s="18"/>
      <c r="E17" s="18"/>
      <c r="F17" s="18"/>
      <c r="G17" s="18"/>
    </row>
    <row r="18" spans="1:7" s="48" customFormat="1" ht="15.75" x14ac:dyDescent="0.25">
      <c r="A18" s="7"/>
      <c r="B18" s="24"/>
      <c r="C18" s="18"/>
      <c r="D18" s="18"/>
      <c r="E18" s="18"/>
      <c r="F18" s="18"/>
      <c r="G18" s="18"/>
    </row>
    <row r="19" spans="1:7" s="48" customFormat="1" ht="15.75" x14ac:dyDescent="0.25">
      <c r="A19" s="7"/>
      <c r="B19" s="24"/>
      <c r="C19" s="18"/>
      <c r="D19" s="18"/>
      <c r="E19" s="18"/>
      <c r="F19" s="18"/>
      <c r="G19" s="18"/>
    </row>
    <row r="20" spans="1:7" s="48" customFormat="1" ht="15.75" x14ac:dyDescent="0.25">
      <c r="A20" s="7"/>
      <c r="B20" s="24"/>
      <c r="C20" s="18"/>
      <c r="D20" s="18"/>
      <c r="E20" s="18"/>
      <c r="F20" s="18"/>
      <c r="G20" s="18"/>
    </row>
    <row r="21" spans="1:7" s="48" customFormat="1" ht="15.75" x14ac:dyDescent="0.25">
      <c r="A21" s="7"/>
      <c r="B21" s="24"/>
      <c r="C21" s="18"/>
      <c r="D21" s="18"/>
      <c r="E21" s="18"/>
      <c r="F21" s="18"/>
      <c r="G21" s="18"/>
    </row>
    <row r="22" spans="1:7" s="48" customFormat="1" ht="15.75" x14ac:dyDescent="0.25">
      <c r="A22" s="7"/>
      <c r="B22" s="24"/>
      <c r="C22" s="18"/>
      <c r="D22" s="18"/>
      <c r="E22" s="18"/>
      <c r="F22" s="18"/>
      <c r="G22" s="18"/>
    </row>
    <row r="23" spans="1:7" s="69" customFormat="1" ht="15.75" x14ac:dyDescent="0.25">
      <c r="A23" s="7"/>
      <c r="B23" s="24"/>
      <c r="C23" s="18"/>
      <c r="D23" s="18"/>
      <c r="E23" s="18"/>
      <c r="F23" s="18"/>
      <c r="G23" s="18"/>
    </row>
    <row r="24" spans="1:7" x14ac:dyDescent="0.25">
      <c r="A24" s="32" t="s">
        <v>75</v>
      </c>
      <c r="B24" s="32"/>
      <c r="C24" s="32"/>
      <c r="D24" s="32"/>
      <c r="E24" s="32"/>
      <c r="F24" s="32"/>
      <c r="G24" s="18"/>
    </row>
    <row r="25" spans="1:7" ht="31.5" customHeight="1" x14ac:dyDescent="0.25">
      <c r="A25" s="54" t="s">
        <v>54</v>
      </c>
      <c r="B25" s="133" t="s">
        <v>21</v>
      </c>
      <c r="C25" s="133" t="s">
        <v>7</v>
      </c>
      <c r="D25" s="133" t="s">
        <v>8</v>
      </c>
      <c r="E25" s="133" t="s">
        <v>9</v>
      </c>
      <c r="F25" s="133" t="s">
        <v>10</v>
      </c>
      <c r="G25" s="148"/>
    </row>
    <row r="26" spans="1:7" x14ac:dyDescent="0.25">
      <c r="A26" s="19">
        <v>0</v>
      </c>
      <c r="B26" s="63">
        <v>1</v>
      </c>
      <c r="C26" s="63">
        <v>1</v>
      </c>
      <c r="D26" s="63">
        <v>1</v>
      </c>
      <c r="E26" s="63">
        <v>1</v>
      </c>
      <c r="F26" s="63">
        <v>1</v>
      </c>
      <c r="G26" s="18"/>
    </row>
    <row r="27" spans="1:7" x14ac:dyDescent="0.25">
      <c r="A27" s="19">
        <v>1</v>
      </c>
      <c r="B27" s="63">
        <v>0.5394903460000432</v>
      </c>
      <c r="C27" s="136">
        <v>0.48982529970328093</v>
      </c>
      <c r="D27" s="63">
        <v>0.57303526317592846</v>
      </c>
      <c r="E27" s="63">
        <v>0.63287393595438224</v>
      </c>
      <c r="F27" s="63">
        <v>0.72529135765062935</v>
      </c>
      <c r="G27" s="18"/>
    </row>
    <row r="28" spans="1:7" x14ac:dyDescent="0.25">
      <c r="A28" s="19">
        <v>2</v>
      </c>
      <c r="B28" s="63">
        <v>0.42562019189178019</v>
      </c>
      <c r="C28" s="63">
        <v>0.38851691140514344</v>
      </c>
      <c r="D28" s="63">
        <v>0.46841338892432893</v>
      </c>
      <c r="E28" s="63">
        <v>0.53346176396668332</v>
      </c>
      <c r="F28" s="63">
        <v>0.6405341197671387</v>
      </c>
      <c r="G28" s="18"/>
    </row>
    <row r="29" spans="1:7" x14ac:dyDescent="0.25">
      <c r="A29" s="19">
        <v>3</v>
      </c>
      <c r="B29" s="63">
        <v>0.37400255146671241</v>
      </c>
      <c r="C29" s="63">
        <v>0.33541291857668065</v>
      </c>
      <c r="D29" s="63">
        <v>0.41089422679439053</v>
      </c>
      <c r="E29" s="63">
        <v>0.47959751659162581</v>
      </c>
      <c r="F29" s="63">
        <v>0.62334205740131221</v>
      </c>
      <c r="G29" s="18"/>
    </row>
    <row r="30" spans="1:7" x14ac:dyDescent="0.25">
      <c r="A30" s="19">
        <v>4</v>
      </c>
      <c r="B30" s="63">
        <v>0.35526216427075552</v>
      </c>
      <c r="C30" s="63">
        <v>0.31387515540492544</v>
      </c>
      <c r="D30" s="63">
        <v>0.39616062286071979</v>
      </c>
      <c r="E30" s="63">
        <v>0.45827734188728803</v>
      </c>
      <c r="F30" s="63">
        <v>0.61598245363086157</v>
      </c>
      <c r="G30" s="18"/>
    </row>
    <row r="31" spans="1:7" x14ac:dyDescent="0.25">
      <c r="A31" s="19">
        <v>5</v>
      </c>
      <c r="B31" s="63">
        <v>0.33043907501825664</v>
      </c>
      <c r="C31" s="63">
        <v>0.29519018262157981</v>
      </c>
      <c r="D31" s="63">
        <v>0.37457862938967379</v>
      </c>
      <c r="E31" s="63">
        <v>0.43735214229379654</v>
      </c>
      <c r="F31" s="63">
        <v>0.59584201697758665</v>
      </c>
      <c r="G31" s="18"/>
    </row>
    <row r="32" spans="1:7" x14ac:dyDescent="0.25">
      <c r="A32" s="19">
        <v>6</v>
      </c>
      <c r="B32" s="63">
        <v>0.32129747642068518</v>
      </c>
      <c r="C32" s="63">
        <v>0.28110693743372267</v>
      </c>
      <c r="D32" s="63">
        <v>0.36326557712890439</v>
      </c>
      <c r="E32" s="63">
        <v>0.42464285714279809</v>
      </c>
      <c r="F32" s="63">
        <v>0.57416505658294581</v>
      </c>
      <c r="G32" s="18"/>
    </row>
    <row r="33" spans="1:19" x14ac:dyDescent="0.25">
      <c r="A33" s="19">
        <v>7</v>
      </c>
      <c r="B33" s="63">
        <v>0.30557534734549074</v>
      </c>
      <c r="C33" s="63">
        <v>0.26553888774253925</v>
      </c>
      <c r="D33" s="63">
        <v>0.34763085584045728</v>
      </c>
      <c r="E33" s="63">
        <v>0.4055218061473872</v>
      </c>
      <c r="F33" s="63">
        <v>0.56459878217881865</v>
      </c>
      <c r="G33" s="18"/>
    </row>
    <row r="34" spans="1:19" x14ac:dyDescent="0.25">
      <c r="A34" s="19">
        <v>8</v>
      </c>
      <c r="B34" s="63">
        <v>0.27062504769854856</v>
      </c>
      <c r="C34" s="63">
        <v>0.24301980052348554</v>
      </c>
      <c r="D34" s="63">
        <v>0.3213974644340169</v>
      </c>
      <c r="E34" s="63">
        <v>0.38298266753172466</v>
      </c>
      <c r="F34" s="63">
        <v>0.53120876220639157</v>
      </c>
      <c r="G34" s="18"/>
    </row>
    <row r="35" spans="1:19" x14ac:dyDescent="0.25">
      <c r="A35" s="19">
        <v>9</v>
      </c>
      <c r="B35" s="63">
        <v>0.25036168333141468</v>
      </c>
      <c r="C35" s="63">
        <v>0.22848427412169969</v>
      </c>
      <c r="D35" s="63">
        <v>0.3052647001364151</v>
      </c>
      <c r="E35" s="63">
        <v>0.37489296927029081</v>
      </c>
      <c r="F35" s="63">
        <v>0.52201622247972712</v>
      </c>
      <c r="G35" s="18"/>
    </row>
    <row r="36" spans="1:19" x14ac:dyDescent="0.25">
      <c r="A36" s="19">
        <v>10</v>
      </c>
      <c r="B36" s="63">
        <v>0.24023958547055502</v>
      </c>
      <c r="C36" s="63">
        <v>0.21923523976972842</v>
      </c>
      <c r="D36" s="63">
        <v>0.29488293983962932</v>
      </c>
      <c r="E36" s="63">
        <v>0.37241614664587047</v>
      </c>
      <c r="F36" s="63">
        <v>0.5152266005914854</v>
      </c>
      <c r="G36" s="18"/>
    </row>
    <row r="37" spans="1:19" x14ac:dyDescent="0.25">
      <c r="A37" s="20">
        <v>11</v>
      </c>
      <c r="B37" s="137">
        <v>0.22181625011299527</v>
      </c>
      <c r="C37" s="137">
        <v>0.20349971486010962</v>
      </c>
      <c r="D37" s="137">
        <v>0.27939247704733555</v>
      </c>
      <c r="E37" s="137">
        <v>0.35574498133764237</v>
      </c>
      <c r="F37" s="137">
        <v>0.49772909430938428</v>
      </c>
      <c r="G37" s="18"/>
    </row>
    <row r="38" spans="1:19" x14ac:dyDescent="0.25">
      <c r="A38" s="19"/>
      <c r="B38" s="63"/>
      <c r="C38" s="63"/>
      <c r="D38" s="63"/>
      <c r="E38" s="63"/>
      <c r="F38" s="63"/>
      <c r="G38" s="18"/>
    </row>
    <row r="39" spans="1:19" x14ac:dyDescent="0.25">
      <c r="A39" s="181" t="s">
        <v>173</v>
      </c>
      <c r="B39" s="18"/>
      <c r="C39" s="18"/>
      <c r="D39" s="18"/>
      <c r="E39" s="18"/>
      <c r="F39" s="18"/>
      <c r="G39" s="18"/>
    </row>
    <row r="40" spans="1:19" x14ac:dyDescent="0.25">
      <c r="A40" s="17" t="s">
        <v>145</v>
      </c>
      <c r="B40" s="18"/>
      <c r="C40" s="18"/>
      <c r="D40" s="18"/>
      <c r="E40" s="18"/>
      <c r="F40" s="18"/>
      <c r="G40" s="18"/>
    </row>
    <row r="41" spans="1:19" x14ac:dyDescent="0.25">
      <c r="A41" s="123"/>
      <c r="B41" s="18"/>
      <c r="C41" s="18"/>
      <c r="D41" s="18"/>
      <c r="E41" s="18"/>
      <c r="F41" s="18"/>
      <c r="G41" s="18"/>
    </row>
    <row r="42" spans="1:19" x14ac:dyDescent="0.25">
      <c r="A42" s="121"/>
    </row>
    <row r="43" spans="1:19" x14ac:dyDescent="0.25">
      <c r="A43" s="200" t="s">
        <v>112</v>
      </c>
      <c r="B43" s="192"/>
      <c r="C43" s="192"/>
      <c r="D43" s="192"/>
      <c r="E43" s="192"/>
      <c r="F43" s="192"/>
      <c r="G43" s="150"/>
      <c r="H43" s="150"/>
      <c r="I43" s="150"/>
      <c r="J43" s="150"/>
      <c r="K43" s="150"/>
      <c r="L43" s="150"/>
      <c r="M43" s="150"/>
      <c r="N43" s="150"/>
      <c r="O43" s="150"/>
      <c r="P43" s="150"/>
      <c r="Q43" s="150"/>
      <c r="R43" s="150"/>
      <c r="S43" s="150"/>
    </row>
    <row r="44" spans="1:19" ht="29.25" x14ac:dyDescent="0.25">
      <c r="A44" s="193" t="s">
        <v>54</v>
      </c>
      <c r="B44" s="193" t="s">
        <v>21</v>
      </c>
      <c r="C44" s="193" t="s">
        <v>7</v>
      </c>
      <c r="D44" s="193" t="s">
        <v>8</v>
      </c>
      <c r="E44" s="193" t="s">
        <v>9</v>
      </c>
      <c r="F44" s="193" t="s">
        <v>10</v>
      </c>
      <c r="G44" s="201"/>
      <c r="H44" s="150"/>
      <c r="I44" s="150"/>
      <c r="J44" s="150"/>
      <c r="K44" s="150"/>
      <c r="L44" s="150"/>
      <c r="M44" s="150"/>
      <c r="N44" s="150"/>
      <c r="O44" s="150"/>
      <c r="P44" s="150"/>
      <c r="Q44" s="150"/>
      <c r="R44" s="150"/>
      <c r="S44" s="150"/>
    </row>
    <row r="45" spans="1:19" x14ac:dyDescent="0.25">
      <c r="A45" s="195">
        <v>0</v>
      </c>
      <c r="B45" s="196">
        <v>1</v>
      </c>
      <c r="C45" s="196">
        <v>1</v>
      </c>
      <c r="D45" s="196">
        <v>1</v>
      </c>
      <c r="E45" s="196">
        <v>1</v>
      </c>
      <c r="F45" s="196">
        <v>1</v>
      </c>
      <c r="G45" s="150"/>
      <c r="H45" s="150"/>
      <c r="I45" s="150"/>
      <c r="J45" s="150"/>
      <c r="K45" s="150"/>
      <c r="L45" s="150"/>
      <c r="M45" s="150"/>
      <c r="N45" s="150"/>
      <c r="O45" s="150"/>
      <c r="P45" s="150"/>
      <c r="Q45" s="150"/>
      <c r="R45" s="150"/>
      <c r="S45" s="150"/>
    </row>
    <row r="46" spans="1:19" x14ac:dyDescent="0.25">
      <c r="A46" s="195">
        <v>1</v>
      </c>
      <c r="B46" s="196">
        <v>0.53942890245935915</v>
      </c>
      <c r="C46" s="196">
        <v>0.49000582185087338</v>
      </c>
      <c r="D46" s="196">
        <v>0.57269209027246337</v>
      </c>
      <c r="E46" s="196">
        <v>0.63253012048173185</v>
      </c>
      <c r="F46" s="196">
        <v>0.72485842608835094</v>
      </c>
      <c r="G46" s="150"/>
      <c r="H46" s="150"/>
      <c r="I46" s="150"/>
      <c r="J46" s="150"/>
      <c r="K46" s="150"/>
      <c r="L46" s="150"/>
      <c r="M46" s="150"/>
      <c r="N46" s="150"/>
      <c r="O46" s="150"/>
      <c r="P46" s="150"/>
      <c r="Q46" s="150"/>
      <c r="R46" s="150"/>
      <c r="S46" s="150"/>
    </row>
    <row r="47" spans="1:19" x14ac:dyDescent="0.25">
      <c r="A47" s="195">
        <v>2</v>
      </c>
      <c r="B47" s="196">
        <v>0.42552981155356234</v>
      </c>
      <c r="C47" s="196">
        <v>0.38857718313876061</v>
      </c>
      <c r="D47" s="196">
        <v>0.4682696241077598</v>
      </c>
      <c r="E47" s="196">
        <v>0.53347824233887309</v>
      </c>
      <c r="F47" s="196">
        <v>0.63976945244940453</v>
      </c>
      <c r="G47" s="150"/>
      <c r="H47" s="150"/>
      <c r="I47" s="150"/>
      <c r="J47" s="150"/>
      <c r="K47" s="150"/>
      <c r="L47" s="150"/>
      <c r="M47" s="150"/>
      <c r="N47" s="150"/>
      <c r="O47" s="150"/>
      <c r="P47" s="150"/>
      <c r="Q47" s="150"/>
      <c r="R47" s="150"/>
      <c r="S47" s="150"/>
    </row>
    <row r="48" spans="1:19" x14ac:dyDescent="0.25">
      <c r="A48" s="195">
        <v>3</v>
      </c>
      <c r="B48" s="196">
        <v>0.37394700279092163</v>
      </c>
      <c r="C48" s="196">
        <v>0.33532847139464816</v>
      </c>
      <c r="D48" s="196">
        <v>0.41052087276864335</v>
      </c>
      <c r="E48" s="196">
        <v>0.47887139679900126</v>
      </c>
      <c r="F48" s="196">
        <v>0.62189901965291883</v>
      </c>
      <c r="G48" s="150"/>
      <c r="H48" s="150"/>
      <c r="I48" s="150"/>
      <c r="J48" s="150"/>
      <c r="K48" s="150"/>
      <c r="L48" s="150"/>
      <c r="M48" s="150"/>
      <c r="N48" s="150"/>
      <c r="O48" s="150"/>
      <c r="P48" s="150"/>
      <c r="Q48" s="150"/>
      <c r="R48" s="150"/>
      <c r="S48" s="150"/>
    </row>
    <row r="49" spans="1:19" x14ac:dyDescent="0.25">
      <c r="A49" s="195">
        <v>4</v>
      </c>
      <c r="B49" s="196">
        <v>0.35522835478712006</v>
      </c>
      <c r="C49" s="196">
        <v>0.31383902721453943</v>
      </c>
      <c r="D49" s="196">
        <v>0.39568959121569275</v>
      </c>
      <c r="E49" s="196">
        <v>0.4574736004947782</v>
      </c>
      <c r="F49" s="196">
        <v>0.61499156662367593</v>
      </c>
      <c r="G49" s="150"/>
      <c r="H49" s="150"/>
      <c r="I49" s="150"/>
      <c r="J49" s="150"/>
      <c r="K49" s="150"/>
      <c r="L49" s="150"/>
      <c r="M49" s="150"/>
      <c r="N49" s="150"/>
      <c r="O49" s="150"/>
      <c r="P49" s="150"/>
      <c r="Q49" s="150"/>
      <c r="R49" s="150"/>
      <c r="S49" s="150"/>
    </row>
    <row r="50" spans="1:19" x14ac:dyDescent="0.25">
      <c r="A50" s="195">
        <v>5</v>
      </c>
      <c r="B50" s="196">
        <v>0.33043687537167216</v>
      </c>
      <c r="C50" s="196">
        <v>0.29504950495023075</v>
      </c>
      <c r="D50" s="196">
        <v>0.37428064476731421</v>
      </c>
      <c r="E50" s="196">
        <v>0.43606235204782029</v>
      </c>
      <c r="F50" s="196">
        <v>0.5951219512195155</v>
      </c>
      <c r="G50" s="150"/>
      <c r="H50" s="150"/>
      <c r="I50" s="150"/>
      <c r="J50" s="150"/>
      <c r="K50" s="150"/>
      <c r="L50" s="150"/>
      <c r="M50" s="150"/>
      <c r="N50" s="150"/>
      <c r="O50" s="150"/>
      <c r="P50" s="150"/>
      <c r="Q50" s="150"/>
      <c r="R50" s="150"/>
      <c r="S50" s="150"/>
    </row>
    <row r="51" spans="1:19" x14ac:dyDescent="0.25">
      <c r="A51" s="195">
        <v>6</v>
      </c>
      <c r="B51" s="196">
        <v>0.32124590247531226</v>
      </c>
      <c r="C51" s="196">
        <v>0.28113795332955871</v>
      </c>
      <c r="D51" s="196">
        <v>0.36264647832234265</v>
      </c>
      <c r="E51" s="196">
        <v>0.42365317182017015</v>
      </c>
      <c r="F51" s="196">
        <v>0.57305448032815676</v>
      </c>
      <c r="G51" s="150"/>
      <c r="H51" s="150"/>
      <c r="I51" s="150"/>
      <c r="J51" s="150"/>
      <c r="K51" s="150"/>
      <c r="L51" s="150"/>
      <c r="M51" s="150"/>
      <c r="N51" s="150"/>
      <c r="O51" s="150"/>
      <c r="P51" s="150"/>
      <c r="Q51" s="150"/>
      <c r="R51" s="150"/>
      <c r="S51" s="150"/>
    </row>
    <row r="52" spans="1:19" x14ac:dyDescent="0.25">
      <c r="A52" s="195">
        <v>7</v>
      </c>
      <c r="B52" s="196">
        <v>0.30553362703361669</v>
      </c>
      <c r="C52" s="196">
        <v>0.26550004426453</v>
      </c>
      <c r="D52" s="196">
        <v>0.34698809099718125</v>
      </c>
      <c r="E52" s="196">
        <v>0.40391467308312856</v>
      </c>
      <c r="F52" s="196">
        <v>0.56388976876782171</v>
      </c>
      <c r="G52" s="150"/>
      <c r="H52" s="150"/>
      <c r="I52" s="150"/>
      <c r="J52" s="150"/>
      <c r="K52" s="150"/>
      <c r="L52" s="150"/>
      <c r="M52" s="150"/>
      <c r="N52" s="150"/>
      <c r="O52" s="150"/>
      <c r="P52" s="150"/>
      <c r="Q52" s="150"/>
      <c r="R52" s="150"/>
      <c r="S52" s="150"/>
    </row>
    <row r="53" spans="1:19" x14ac:dyDescent="0.25">
      <c r="A53" s="195">
        <v>8</v>
      </c>
      <c r="B53" s="196">
        <v>0.27061084734499052</v>
      </c>
      <c r="C53" s="196">
        <v>0.2428259972892812</v>
      </c>
      <c r="D53" s="196">
        <v>0.32079088458774302</v>
      </c>
      <c r="E53" s="196">
        <v>0.38116422148603668</v>
      </c>
      <c r="F53" s="196">
        <v>0.53041057759221089</v>
      </c>
      <c r="G53" s="150"/>
      <c r="H53" s="150"/>
      <c r="I53" s="150"/>
      <c r="J53" s="150"/>
      <c r="K53" s="150"/>
      <c r="L53" s="150"/>
      <c r="M53" s="150"/>
      <c r="N53" s="150"/>
      <c r="O53" s="150"/>
      <c r="P53" s="150"/>
      <c r="Q53" s="150"/>
      <c r="R53" s="150"/>
      <c r="S53" s="150"/>
    </row>
    <row r="54" spans="1:19" x14ac:dyDescent="0.25">
      <c r="A54" s="195">
        <v>9</v>
      </c>
      <c r="B54" s="196">
        <v>0.25036192428373377</v>
      </c>
      <c r="C54" s="196">
        <v>0.22825538981623744</v>
      </c>
      <c r="D54" s="196">
        <v>0.3045792455976799</v>
      </c>
      <c r="E54" s="196">
        <v>0.37323875230784642</v>
      </c>
      <c r="F54" s="196">
        <v>0.52137211265444494</v>
      </c>
      <c r="G54" s="150"/>
      <c r="H54" s="150"/>
      <c r="I54" s="150"/>
      <c r="J54" s="150"/>
      <c r="K54" s="150"/>
      <c r="L54" s="150"/>
      <c r="M54" s="150"/>
      <c r="N54" s="150"/>
      <c r="O54" s="150"/>
      <c r="P54" s="150"/>
      <c r="Q54" s="150"/>
      <c r="R54" s="150"/>
      <c r="S54" s="150"/>
    </row>
    <row r="55" spans="1:19" x14ac:dyDescent="0.25">
      <c r="A55" s="195">
        <v>10</v>
      </c>
      <c r="B55" s="196">
        <v>0.24018840319269319</v>
      </c>
      <c r="C55" s="196">
        <v>0.21898224145631187</v>
      </c>
      <c r="D55" s="196">
        <v>0.29405630865450749</v>
      </c>
      <c r="E55" s="196">
        <v>0.37105695918672921</v>
      </c>
      <c r="F55" s="196">
        <v>0.51433676508126214</v>
      </c>
      <c r="G55" s="150"/>
      <c r="H55" s="150"/>
      <c r="I55" s="150"/>
      <c r="J55" s="150"/>
      <c r="K55" s="150"/>
      <c r="L55" s="150"/>
      <c r="M55" s="150"/>
      <c r="N55" s="150"/>
      <c r="O55" s="150"/>
      <c r="P55" s="150"/>
      <c r="Q55" s="150"/>
      <c r="R55" s="150"/>
      <c r="S55" s="150"/>
    </row>
    <row r="56" spans="1:19" x14ac:dyDescent="0.25">
      <c r="A56" s="197">
        <v>11</v>
      </c>
      <c r="B56" s="198">
        <v>0.22180012446804168</v>
      </c>
      <c r="C56" s="198">
        <v>0.20338422697746744</v>
      </c>
      <c r="D56" s="198">
        <v>0.27852828669181473</v>
      </c>
      <c r="E56" s="198">
        <v>0.35442124258830099</v>
      </c>
      <c r="F56" s="198">
        <v>0.49985682924502012</v>
      </c>
      <c r="G56" s="150"/>
      <c r="H56" s="150"/>
      <c r="I56" s="150"/>
      <c r="J56" s="150"/>
      <c r="K56" s="150"/>
      <c r="L56" s="150"/>
      <c r="M56" s="150"/>
      <c r="N56" s="150"/>
      <c r="O56" s="150"/>
      <c r="P56" s="150"/>
      <c r="Q56" s="150"/>
      <c r="R56" s="150"/>
      <c r="S56" s="150"/>
    </row>
    <row r="57" spans="1:19" x14ac:dyDescent="0.25">
      <c r="A57" s="150"/>
      <c r="B57" s="150"/>
      <c r="C57" s="150"/>
      <c r="D57" s="150"/>
      <c r="E57" s="150"/>
      <c r="F57" s="150"/>
      <c r="G57" s="150"/>
      <c r="H57" s="150"/>
      <c r="I57" s="150"/>
      <c r="J57" s="150"/>
      <c r="K57" s="150"/>
      <c r="L57" s="150"/>
      <c r="M57" s="150"/>
      <c r="N57" s="150"/>
      <c r="O57" s="150"/>
      <c r="P57" s="150"/>
      <c r="Q57" s="150"/>
      <c r="R57" s="150"/>
      <c r="S57" s="150"/>
    </row>
    <row r="58" spans="1:19" x14ac:dyDescent="0.25">
      <c r="A58" s="202" t="s">
        <v>130</v>
      </c>
      <c r="B58" s="150"/>
      <c r="C58" s="150"/>
      <c r="D58" s="150"/>
      <c r="E58" s="150"/>
      <c r="F58" s="150"/>
      <c r="G58" s="150"/>
      <c r="H58" s="150"/>
      <c r="I58" s="150"/>
      <c r="J58" s="150"/>
      <c r="K58" s="150"/>
      <c r="L58" s="150"/>
      <c r="M58" s="150"/>
      <c r="N58" s="150"/>
      <c r="O58" s="150"/>
      <c r="P58" s="150"/>
      <c r="Q58" s="150"/>
      <c r="R58" s="150"/>
      <c r="S58" s="150"/>
    </row>
    <row r="59" spans="1:19" x14ac:dyDescent="0.25">
      <c r="A59" s="199" t="s">
        <v>76</v>
      </c>
      <c r="B59" s="150"/>
      <c r="C59" s="150"/>
      <c r="D59" s="150"/>
      <c r="E59" s="150"/>
      <c r="F59" s="150"/>
      <c r="G59" s="150"/>
      <c r="H59" s="150"/>
      <c r="I59" s="150"/>
      <c r="J59" s="150"/>
      <c r="K59" s="150"/>
      <c r="L59" s="150"/>
      <c r="M59" s="150"/>
      <c r="N59" s="150"/>
      <c r="O59" s="150"/>
      <c r="P59" s="150"/>
      <c r="Q59" s="150"/>
      <c r="R59" s="150"/>
      <c r="S59" s="150"/>
    </row>
    <row r="60" spans="1:19" x14ac:dyDescent="0.25">
      <c r="A60" s="150"/>
      <c r="B60" s="150"/>
      <c r="C60" s="150"/>
      <c r="D60" s="150"/>
      <c r="E60" s="150"/>
      <c r="F60" s="150"/>
      <c r="G60" s="150"/>
      <c r="H60" s="150"/>
      <c r="I60" s="150"/>
      <c r="J60" s="150"/>
      <c r="K60" s="150"/>
      <c r="L60" s="150"/>
      <c r="M60" s="150"/>
      <c r="N60" s="150"/>
      <c r="O60" s="150"/>
      <c r="P60" s="150"/>
      <c r="Q60" s="150"/>
      <c r="R60" s="150"/>
      <c r="S60" s="150"/>
    </row>
    <row r="61" spans="1:19" x14ac:dyDescent="0.25">
      <c r="A61" s="200" t="s">
        <v>113</v>
      </c>
      <c r="B61" s="192"/>
      <c r="C61" s="192"/>
      <c r="D61" s="192"/>
      <c r="E61" s="192"/>
      <c r="F61" s="192"/>
      <c r="G61" s="150"/>
      <c r="H61" s="150"/>
      <c r="I61" s="150"/>
      <c r="J61" s="150"/>
      <c r="K61" s="150"/>
      <c r="L61" s="150"/>
      <c r="M61" s="150"/>
      <c r="N61" s="150"/>
      <c r="O61" s="150"/>
      <c r="P61" s="150"/>
      <c r="Q61" s="150"/>
      <c r="R61" s="150"/>
      <c r="S61" s="150"/>
    </row>
    <row r="62" spans="1:19" ht="29.25" x14ac:dyDescent="0.25">
      <c r="A62" s="193" t="s">
        <v>54</v>
      </c>
      <c r="B62" s="193" t="s">
        <v>21</v>
      </c>
      <c r="C62" s="193" t="s">
        <v>7</v>
      </c>
      <c r="D62" s="193" t="s">
        <v>8</v>
      </c>
      <c r="E62" s="193" t="s">
        <v>9</v>
      </c>
      <c r="F62" s="193" t="s">
        <v>10</v>
      </c>
      <c r="G62" s="150"/>
      <c r="H62" s="150"/>
      <c r="I62" s="150"/>
      <c r="J62" s="150"/>
      <c r="K62" s="150"/>
      <c r="L62" s="150"/>
      <c r="M62" s="150"/>
      <c r="N62" s="150"/>
      <c r="O62" s="150"/>
      <c r="P62" s="150"/>
      <c r="Q62" s="150"/>
      <c r="R62" s="150"/>
      <c r="S62" s="150"/>
    </row>
    <row r="63" spans="1:19" x14ac:dyDescent="0.25">
      <c r="A63" s="195">
        <v>0</v>
      </c>
      <c r="B63" s="196">
        <v>1</v>
      </c>
      <c r="C63" s="196">
        <v>1</v>
      </c>
      <c r="D63" s="196">
        <v>1</v>
      </c>
      <c r="E63" s="196">
        <v>1</v>
      </c>
      <c r="F63" s="196">
        <v>1</v>
      </c>
      <c r="G63" s="150"/>
      <c r="H63" s="150"/>
      <c r="I63" s="150"/>
      <c r="J63" s="150"/>
      <c r="K63" s="150"/>
      <c r="L63" s="150"/>
      <c r="M63" s="150"/>
      <c r="N63" s="150"/>
      <c r="O63" s="150"/>
      <c r="P63" s="150"/>
      <c r="Q63" s="150"/>
      <c r="R63" s="150"/>
      <c r="S63" s="150"/>
    </row>
    <row r="64" spans="1:19" x14ac:dyDescent="0.25">
      <c r="A64" s="195">
        <v>1</v>
      </c>
      <c r="B64" s="196">
        <v>0.49101586081966109</v>
      </c>
      <c r="C64" s="196">
        <v>0.43110212237091416</v>
      </c>
      <c r="D64" s="196">
        <v>0.49520021531726</v>
      </c>
      <c r="E64" s="196">
        <v>0.54678854100968055</v>
      </c>
      <c r="F64" s="196">
        <v>0.61884160909103281</v>
      </c>
      <c r="G64" s="150"/>
      <c r="H64" s="150"/>
      <c r="I64" s="150"/>
      <c r="J64" s="150"/>
      <c r="K64" s="150"/>
      <c r="L64" s="150"/>
      <c r="M64" s="150"/>
      <c r="N64" s="150"/>
      <c r="O64" s="150"/>
      <c r="P64" s="150"/>
      <c r="Q64" s="150"/>
      <c r="R64" s="150"/>
      <c r="S64" s="150"/>
    </row>
    <row r="65" spans="1:19" x14ac:dyDescent="0.25">
      <c r="A65" s="195">
        <v>2</v>
      </c>
      <c r="B65" s="196">
        <v>0.37833269304615263</v>
      </c>
      <c r="C65" s="196">
        <v>0.32944272521223011</v>
      </c>
      <c r="D65" s="196">
        <v>0.3872125362598326</v>
      </c>
      <c r="E65" s="196">
        <v>0.44610212229432694</v>
      </c>
      <c r="F65" s="196">
        <v>0.50487505649862208</v>
      </c>
      <c r="G65" s="150"/>
      <c r="H65" s="150"/>
      <c r="I65" s="150"/>
      <c r="J65" s="150"/>
      <c r="K65" s="150"/>
      <c r="L65" s="150"/>
      <c r="M65" s="150"/>
      <c r="N65" s="150"/>
      <c r="O65" s="150"/>
      <c r="P65" s="150"/>
      <c r="Q65" s="150"/>
      <c r="R65" s="150"/>
      <c r="S65" s="150"/>
    </row>
    <row r="66" spans="1:19" x14ac:dyDescent="0.25">
      <c r="A66" s="195">
        <v>3</v>
      </c>
      <c r="B66" s="196">
        <v>0.32822567367287525</v>
      </c>
      <c r="C66" s="196">
        <v>0.28165890981717273</v>
      </c>
      <c r="D66" s="196">
        <v>0.3344298573519513</v>
      </c>
      <c r="E66" s="196">
        <v>0.39227428731502312</v>
      </c>
      <c r="F66" s="196">
        <v>0.45367082068798087</v>
      </c>
      <c r="G66" s="150"/>
      <c r="H66" s="150"/>
      <c r="I66" s="150"/>
      <c r="J66" s="150"/>
      <c r="K66" s="150"/>
      <c r="L66" s="150"/>
      <c r="M66" s="150"/>
      <c r="N66" s="150"/>
      <c r="O66" s="150"/>
      <c r="P66" s="150"/>
      <c r="Q66" s="150"/>
      <c r="R66" s="150"/>
      <c r="S66" s="150"/>
    </row>
    <row r="67" spans="1:19" x14ac:dyDescent="0.25">
      <c r="A67" s="195">
        <v>4</v>
      </c>
      <c r="B67" s="196">
        <v>0.30982931781972889</v>
      </c>
      <c r="C67" s="196">
        <v>0.26452886278875593</v>
      </c>
      <c r="D67" s="196">
        <v>0.32106970902215187</v>
      </c>
      <c r="E67" s="196">
        <v>0.37024584996825533</v>
      </c>
      <c r="F67" s="196">
        <v>0.41709175437432611</v>
      </c>
      <c r="G67" s="150"/>
      <c r="H67" s="150"/>
      <c r="I67" s="150"/>
      <c r="J67" s="150"/>
      <c r="K67" s="150"/>
      <c r="L67" s="150"/>
      <c r="M67" s="150"/>
      <c r="N67" s="150"/>
      <c r="O67" s="150"/>
      <c r="P67" s="150"/>
      <c r="Q67" s="150"/>
      <c r="R67" s="150"/>
      <c r="S67" s="150"/>
    </row>
    <row r="68" spans="1:19" x14ac:dyDescent="0.25">
      <c r="A68" s="195">
        <v>5</v>
      </c>
      <c r="B68" s="196">
        <v>0.2865594643539352</v>
      </c>
      <c r="C68" s="196">
        <v>0.24735008162939054</v>
      </c>
      <c r="D68" s="196">
        <v>0.2999043033580992</v>
      </c>
      <c r="E68" s="196">
        <v>0.34961826714274458</v>
      </c>
      <c r="F68" s="196">
        <v>0.37844643894851432</v>
      </c>
      <c r="G68" s="150"/>
      <c r="H68" s="150"/>
      <c r="I68" s="150"/>
      <c r="J68" s="150"/>
      <c r="K68" s="150"/>
      <c r="L68" s="150"/>
      <c r="M68" s="150"/>
      <c r="N68" s="150"/>
      <c r="O68" s="150"/>
      <c r="P68" s="150"/>
      <c r="Q68" s="150"/>
      <c r="R68" s="150"/>
      <c r="S68" s="150"/>
    </row>
    <row r="69" spans="1:19" x14ac:dyDescent="0.25">
      <c r="A69" s="195">
        <v>6</v>
      </c>
      <c r="B69" s="196">
        <v>0.27670270566889621</v>
      </c>
      <c r="C69" s="196">
        <v>0.23341212017810403</v>
      </c>
      <c r="D69" s="196">
        <v>0.28632734232457052</v>
      </c>
      <c r="E69" s="196">
        <v>0.33312320515494226</v>
      </c>
      <c r="F69" s="196">
        <v>0.33579776586789828</v>
      </c>
      <c r="G69" s="150"/>
      <c r="H69" s="150"/>
      <c r="I69" s="150"/>
      <c r="J69" s="150"/>
      <c r="K69" s="150"/>
      <c r="L69" s="150"/>
      <c r="M69" s="150"/>
      <c r="N69" s="150"/>
      <c r="O69" s="150"/>
      <c r="P69" s="150"/>
      <c r="Q69" s="150"/>
      <c r="R69" s="150"/>
      <c r="S69" s="150"/>
    </row>
    <row r="70" spans="1:19" x14ac:dyDescent="0.25">
      <c r="A70" s="195">
        <v>7</v>
      </c>
      <c r="B70" s="196">
        <v>0.26361890126737447</v>
      </c>
      <c r="C70" s="196">
        <v>0.21954725992324037</v>
      </c>
      <c r="D70" s="196">
        <v>0.27145698136879493</v>
      </c>
      <c r="E70" s="196">
        <v>0.31326609231612296</v>
      </c>
      <c r="F70" s="196">
        <v>0.30235035836485652</v>
      </c>
      <c r="G70" s="150"/>
      <c r="H70" s="150"/>
      <c r="I70" s="150"/>
      <c r="J70" s="150"/>
      <c r="K70" s="150"/>
      <c r="L70" s="150"/>
      <c r="M70" s="150"/>
      <c r="N70" s="150"/>
      <c r="O70" s="150"/>
      <c r="P70" s="150"/>
      <c r="Q70" s="150"/>
      <c r="R70" s="150"/>
      <c r="S70" s="150"/>
    </row>
    <row r="71" spans="1:19" x14ac:dyDescent="0.25">
      <c r="A71" s="195">
        <v>8</v>
      </c>
      <c r="B71" s="196">
        <v>0.23353273695145915</v>
      </c>
      <c r="C71" s="196">
        <v>0.20127196081753254</v>
      </c>
      <c r="D71" s="196">
        <v>0.24828792727027876</v>
      </c>
      <c r="E71" s="196">
        <v>0.28941654409172096</v>
      </c>
      <c r="F71" s="196">
        <v>0.25992768128088267</v>
      </c>
      <c r="G71" s="150"/>
      <c r="H71" s="150"/>
      <c r="I71" s="150"/>
      <c r="J71" s="150"/>
      <c r="K71" s="150"/>
      <c r="L71" s="150"/>
      <c r="M71" s="150"/>
      <c r="N71" s="150"/>
      <c r="O71" s="150"/>
      <c r="P71" s="150"/>
      <c r="Q71" s="150"/>
      <c r="R71" s="150"/>
      <c r="S71" s="150"/>
    </row>
    <row r="72" spans="1:19" x14ac:dyDescent="0.25">
      <c r="A72" s="195">
        <v>9</v>
      </c>
      <c r="B72" s="196">
        <v>0.21464244552949971</v>
      </c>
      <c r="C72" s="196">
        <v>0.1879919101340515</v>
      </c>
      <c r="D72" s="196">
        <v>0.23365680791861818</v>
      </c>
      <c r="E72" s="196">
        <v>0.27600336205068426</v>
      </c>
      <c r="F72" s="196">
        <v>0.23271130625668943</v>
      </c>
      <c r="G72" s="150"/>
      <c r="H72" s="150"/>
      <c r="I72" s="150"/>
      <c r="J72" s="150"/>
      <c r="K72" s="150"/>
      <c r="L72" s="150"/>
      <c r="M72" s="150"/>
      <c r="N72" s="150"/>
      <c r="O72" s="150"/>
      <c r="P72" s="150"/>
      <c r="Q72" s="150"/>
      <c r="R72" s="150"/>
      <c r="S72" s="150"/>
    </row>
    <row r="73" spans="1:19" x14ac:dyDescent="0.25">
      <c r="A73" s="195">
        <v>10</v>
      </c>
      <c r="B73" s="196">
        <v>0.20559793644658964</v>
      </c>
      <c r="C73" s="196">
        <v>0.17924413362878605</v>
      </c>
      <c r="D73" s="196">
        <v>0.22317503513832787</v>
      </c>
      <c r="E73" s="196">
        <v>0.26752819219707885</v>
      </c>
      <c r="F73" s="196">
        <v>0.20811002776506987</v>
      </c>
      <c r="G73" s="150"/>
      <c r="H73" s="150"/>
      <c r="I73" s="150"/>
      <c r="J73" s="150"/>
      <c r="K73" s="150"/>
      <c r="L73" s="150"/>
      <c r="M73" s="150"/>
      <c r="N73" s="150"/>
      <c r="O73" s="150"/>
      <c r="P73" s="150"/>
      <c r="Q73" s="150"/>
      <c r="R73" s="150"/>
      <c r="S73" s="150"/>
    </row>
    <row r="74" spans="1:19" x14ac:dyDescent="0.25">
      <c r="A74" s="197">
        <v>11</v>
      </c>
      <c r="B74" s="198">
        <v>0.1879150430818225</v>
      </c>
      <c r="C74" s="198">
        <v>0.16520870391560244</v>
      </c>
      <c r="D74" s="198">
        <v>0.20863363138821042</v>
      </c>
      <c r="E74" s="198">
        <v>0.24700567346066243</v>
      </c>
      <c r="F74" s="198">
        <v>0.18044166074759227</v>
      </c>
      <c r="G74" s="150"/>
      <c r="H74" s="150"/>
      <c r="I74" s="150"/>
      <c r="J74" s="150"/>
      <c r="K74" s="150"/>
      <c r="L74" s="150"/>
      <c r="M74" s="150"/>
      <c r="N74" s="150"/>
      <c r="O74" s="150"/>
      <c r="P74" s="150"/>
      <c r="Q74" s="150"/>
      <c r="R74" s="150"/>
      <c r="S74" s="150"/>
    </row>
    <row r="75" spans="1:19" x14ac:dyDescent="0.25">
      <c r="A75" s="150"/>
      <c r="B75" s="150"/>
      <c r="C75" s="150"/>
      <c r="D75" s="150"/>
      <c r="E75" s="150"/>
      <c r="F75" s="150"/>
      <c r="G75" s="150"/>
      <c r="H75" s="150"/>
      <c r="I75" s="150"/>
      <c r="J75" s="150"/>
      <c r="K75" s="150"/>
      <c r="L75" s="150"/>
      <c r="M75" s="150"/>
      <c r="N75" s="150"/>
      <c r="O75" s="150"/>
      <c r="P75" s="150"/>
      <c r="Q75" s="150"/>
      <c r="R75" s="150"/>
      <c r="S75" s="150"/>
    </row>
    <row r="76" spans="1:19" x14ac:dyDescent="0.25">
      <c r="A76" s="202" t="s">
        <v>130</v>
      </c>
      <c r="B76" s="150"/>
      <c r="C76" s="150"/>
      <c r="D76" s="150"/>
      <c r="E76" s="150"/>
      <c r="F76" s="150"/>
      <c r="G76" s="150"/>
      <c r="H76" s="150"/>
      <c r="I76" s="150"/>
      <c r="J76" s="150"/>
      <c r="K76" s="150"/>
      <c r="L76" s="150"/>
      <c r="M76" s="150"/>
      <c r="N76" s="150"/>
      <c r="O76" s="150"/>
      <c r="P76" s="150"/>
      <c r="Q76" s="150"/>
      <c r="R76" s="150"/>
      <c r="S76" s="150"/>
    </row>
    <row r="77" spans="1:19" x14ac:dyDescent="0.25">
      <c r="A77" s="199" t="s">
        <v>77</v>
      </c>
      <c r="B77" s="150"/>
      <c r="C77" s="150"/>
      <c r="D77" s="150"/>
      <c r="E77" s="150"/>
      <c r="F77" s="150"/>
      <c r="G77" s="150"/>
      <c r="H77" s="150"/>
      <c r="I77" s="150"/>
      <c r="J77" s="150"/>
      <c r="K77" s="150"/>
      <c r="L77" s="150"/>
      <c r="M77" s="150"/>
      <c r="N77" s="150"/>
      <c r="O77" s="150"/>
      <c r="P77" s="150"/>
      <c r="Q77" s="150"/>
      <c r="R77" s="150"/>
      <c r="S77" s="150"/>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FCF4A-A353-47D5-97B5-D4DD35A9D82D}">
  <dimension ref="A1:F41"/>
  <sheetViews>
    <sheetView topLeftCell="A10" zoomScaleNormal="100" workbookViewId="0">
      <selection activeCell="A38" sqref="A38"/>
    </sheetView>
  </sheetViews>
  <sheetFormatPr defaultRowHeight="15" x14ac:dyDescent="0.25"/>
  <cols>
    <col min="1" max="1" width="15.5703125" style="182" customWidth="1"/>
    <col min="2" max="2" width="16.5703125" style="182" customWidth="1"/>
    <col min="3" max="3" width="13.28515625" style="182" customWidth="1"/>
    <col min="4" max="4" width="12.85546875" style="182" customWidth="1"/>
    <col min="5" max="5" width="17.42578125" style="182" customWidth="1"/>
    <col min="6" max="8" width="9.140625" style="182"/>
    <col min="9" max="9" width="15.28515625" style="182" customWidth="1"/>
    <col min="10" max="16384" width="9.140625" style="182"/>
  </cols>
  <sheetData>
    <row r="1" spans="1:6" ht="15.75" x14ac:dyDescent="0.25">
      <c r="A1" s="117" t="s">
        <v>167</v>
      </c>
      <c r="B1" s="124"/>
      <c r="C1" s="124"/>
      <c r="D1" s="124"/>
      <c r="E1" s="124"/>
      <c r="F1" s="124"/>
    </row>
    <row r="2" spans="1:6" ht="15.75" x14ac:dyDescent="0.25">
      <c r="A2" s="117"/>
      <c r="B2" s="124"/>
      <c r="C2" s="124"/>
      <c r="D2" s="124"/>
      <c r="E2" s="124"/>
      <c r="F2" s="124"/>
    </row>
    <row r="3" spans="1:6" ht="15.75" x14ac:dyDescent="0.25">
      <c r="A3" s="117"/>
      <c r="B3" s="124"/>
      <c r="C3" s="124"/>
      <c r="D3" s="124"/>
      <c r="E3" s="124"/>
      <c r="F3" s="124"/>
    </row>
    <row r="4" spans="1:6" ht="15.75" x14ac:dyDescent="0.25">
      <c r="A4" s="117"/>
      <c r="B4" s="124"/>
      <c r="C4" s="124"/>
      <c r="D4" s="124"/>
      <c r="E4" s="124"/>
      <c r="F4" s="124"/>
    </row>
    <row r="5" spans="1:6" ht="15.75" x14ac:dyDescent="0.25">
      <c r="A5" s="117"/>
      <c r="B5" s="124"/>
      <c r="C5" s="124"/>
      <c r="D5" s="124"/>
      <c r="E5" s="124"/>
      <c r="F5" s="124"/>
    </row>
    <row r="6" spans="1:6" ht="15.75" x14ac:dyDescent="0.25">
      <c r="A6" s="117"/>
      <c r="B6" s="124"/>
      <c r="C6" s="124"/>
      <c r="D6" s="124"/>
      <c r="E6" s="124"/>
      <c r="F6" s="124"/>
    </row>
    <row r="7" spans="1:6" ht="15.75" x14ac:dyDescent="0.25">
      <c r="A7" s="117"/>
      <c r="B7" s="124"/>
      <c r="C7" s="124"/>
      <c r="D7" s="124"/>
      <c r="E7" s="124"/>
      <c r="F7" s="124"/>
    </row>
    <row r="8" spans="1:6" ht="15.75" x14ac:dyDescent="0.25">
      <c r="A8" s="117"/>
      <c r="B8" s="124"/>
      <c r="C8" s="124"/>
      <c r="D8" s="124"/>
      <c r="E8" s="124"/>
      <c r="F8" s="124"/>
    </row>
    <row r="9" spans="1:6" ht="15.75" x14ac:dyDescent="0.25">
      <c r="A9" s="117"/>
      <c r="B9" s="124"/>
      <c r="C9" s="124"/>
      <c r="D9" s="124"/>
      <c r="E9" s="124"/>
      <c r="F9" s="124"/>
    </row>
    <row r="10" spans="1:6" ht="15.75" x14ac:dyDescent="0.25">
      <c r="A10" s="117"/>
      <c r="B10" s="124"/>
      <c r="C10" s="124"/>
      <c r="D10" s="124"/>
      <c r="E10" s="124"/>
      <c r="F10" s="124"/>
    </row>
    <row r="11" spans="1:6" ht="15.75" x14ac:dyDescent="0.25">
      <c r="A11" s="117"/>
      <c r="B11" s="124"/>
      <c r="C11" s="124"/>
      <c r="D11" s="124"/>
      <c r="E11" s="124"/>
      <c r="F11" s="124"/>
    </row>
    <row r="12" spans="1:6" ht="15.75" x14ac:dyDescent="0.25">
      <c r="A12" s="117"/>
      <c r="B12" s="124"/>
      <c r="C12" s="124"/>
      <c r="D12" s="124"/>
      <c r="E12" s="124"/>
      <c r="F12" s="124"/>
    </row>
    <row r="13" spans="1:6" ht="15.75" x14ac:dyDescent="0.25">
      <c r="A13" s="117"/>
      <c r="B13" s="124"/>
      <c r="C13" s="124"/>
      <c r="D13" s="124"/>
      <c r="E13" s="124"/>
      <c r="F13" s="124"/>
    </row>
    <row r="14" spans="1:6" ht="15.75" x14ac:dyDescent="0.25">
      <c r="A14" s="117"/>
      <c r="B14" s="124"/>
      <c r="C14" s="124"/>
      <c r="D14" s="124"/>
      <c r="E14" s="124"/>
      <c r="F14" s="124"/>
    </row>
    <row r="15" spans="1:6" ht="15.75" x14ac:dyDescent="0.25">
      <c r="A15" s="117"/>
      <c r="B15" s="124"/>
      <c r="C15" s="124"/>
      <c r="D15" s="124"/>
      <c r="E15" s="124"/>
      <c r="F15" s="124"/>
    </row>
    <row r="16" spans="1:6" ht="15.75" x14ac:dyDescent="0.25">
      <c r="A16" s="117"/>
      <c r="B16" s="124"/>
      <c r="C16" s="124"/>
      <c r="D16" s="124"/>
      <c r="E16" s="124"/>
      <c r="F16" s="124"/>
    </row>
    <row r="17" spans="1:6" ht="15.75" x14ac:dyDescent="0.25">
      <c r="A17" s="117"/>
      <c r="B17" s="124"/>
      <c r="C17" s="124"/>
      <c r="D17" s="124"/>
      <c r="E17" s="124"/>
      <c r="F17" s="124"/>
    </row>
    <row r="18" spans="1:6" ht="15.75" x14ac:dyDescent="0.25">
      <c r="A18" s="117"/>
      <c r="B18" s="124"/>
      <c r="C18" s="124"/>
      <c r="D18" s="124"/>
      <c r="E18" s="124"/>
      <c r="F18" s="124"/>
    </row>
    <row r="19" spans="1:6" ht="15.75" x14ac:dyDescent="0.25">
      <c r="A19" s="117"/>
      <c r="B19" s="124"/>
      <c r="C19" s="124"/>
      <c r="D19" s="124"/>
      <c r="E19" s="124"/>
      <c r="F19" s="124"/>
    </row>
    <row r="20" spans="1:6" ht="15.75" x14ac:dyDescent="0.25">
      <c r="A20" s="117"/>
      <c r="B20" s="124"/>
      <c r="C20" s="124"/>
      <c r="D20" s="124"/>
      <c r="E20" s="124"/>
      <c r="F20" s="124"/>
    </row>
    <row r="21" spans="1:6" ht="15.75" x14ac:dyDescent="0.25">
      <c r="A21" s="117"/>
      <c r="B21" s="124"/>
      <c r="C21" s="124"/>
      <c r="D21" s="124"/>
      <c r="E21" s="124"/>
      <c r="F21" s="124"/>
    </row>
    <row r="22" spans="1:6" ht="15.75" x14ac:dyDescent="0.25">
      <c r="A22" s="117"/>
      <c r="B22" s="124"/>
      <c r="C22" s="124"/>
      <c r="D22" s="124"/>
      <c r="E22" s="124"/>
      <c r="F22" s="124"/>
    </row>
    <row r="23" spans="1:6" ht="15.75" x14ac:dyDescent="0.25">
      <c r="A23" s="117"/>
      <c r="B23" s="124"/>
      <c r="C23" s="124"/>
      <c r="D23" s="124"/>
      <c r="E23" s="124"/>
      <c r="F23" s="124"/>
    </row>
    <row r="24" spans="1:6" ht="15.75" customHeight="1" x14ac:dyDescent="0.25">
      <c r="A24" s="130" t="s">
        <v>154</v>
      </c>
      <c r="B24" s="130"/>
      <c r="C24" s="130"/>
      <c r="D24" s="130"/>
      <c r="E24" s="130"/>
      <c r="F24" s="124"/>
    </row>
    <row r="25" spans="1:6" ht="54.75" customHeight="1" x14ac:dyDescent="0.25">
      <c r="A25" s="133" t="s">
        <v>54</v>
      </c>
      <c r="B25" s="205" t="s">
        <v>153</v>
      </c>
      <c r="C25" s="205" t="s">
        <v>150</v>
      </c>
      <c r="D25" s="205" t="s">
        <v>151</v>
      </c>
      <c r="E25" s="206" t="s">
        <v>152</v>
      </c>
      <c r="F25" s="124"/>
    </row>
    <row r="26" spans="1:6" x14ac:dyDescent="0.25">
      <c r="A26" s="125">
        <v>0</v>
      </c>
      <c r="B26" s="136">
        <v>1</v>
      </c>
      <c r="C26" s="136">
        <v>1</v>
      </c>
      <c r="D26" s="136">
        <v>1</v>
      </c>
      <c r="E26" s="196">
        <v>1</v>
      </c>
      <c r="F26" s="124"/>
    </row>
    <row r="27" spans="1:6" x14ac:dyDescent="0.25">
      <c r="A27" s="125">
        <v>1</v>
      </c>
      <c r="B27" s="136">
        <v>0.55344086280000004</v>
      </c>
      <c r="C27" s="136">
        <v>0.55344086280000004</v>
      </c>
      <c r="D27" s="136">
        <v>0.43859861589999999</v>
      </c>
      <c r="E27" s="196">
        <v>0.43859861589999999</v>
      </c>
      <c r="F27" s="124"/>
    </row>
    <row r="28" spans="1:6" x14ac:dyDescent="0.25">
      <c r="A28" s="125">
        <v>2</v>
      </c>
      <c r="B28" s="136">
        <v>0.46682359089999997</v>
      </c>
      <c r="C28" s="136">
        <v>0.34478268229999998</v>
      </c>
      <c r="D28" s="136">
        <v>0.23775708570000001</v>
      </c>
      <c r="E28" s="196">
        <v>0.35914324009999998</v>
      </c>
      <c r="F28" s="124"/>
    </row>
    <row r="29" spans="1:6" x14ac:dyDescent="0.25">
      <c r="A29" s="125">
        <v>3</v>
      </c>
      <c r="B29" s="136">
        <v>0.4317876477</v>
      </c>
      <c r="C29" s="136">
        <v>0.2369115903</v>
      </c>
      <c r="D29" s="136">
        <v>0.14837402020000001</v>
      </c>
      <c r="E29" s="196">
        <v>0.3321196032</v>
      </c>
      <c r="F29" s="124"/>
    </row>
    <row r="30" spans="1:6" x14ac:dyDescent="0.25">
      <c r="A30" s="125">
        <v>4</v>
      </c>
      <c r="B30" s="136">
        <v>0.39920650260000001</v>
      </c>
      <c r="C30" s="136">
        <v>0.1719657658</v>
      </c>
      <c r="D30" s="136">
        <v>9.9674854500000007E-2</v>
      </c>
      <c r="E30" s="196">
        <v>0.30560944289999997</v>
      </c>
      <c r="F30" s="124"/>
    </row>
    <row r="31" spans="1:6" x14ac:dyDescent="0.25">
      <c r="A31" s="125">
        <v>5</v>
      </c>
      <c r="B31" s="136">
        <v>0.38021449689999998</v>
      </c>
      <c r="C31" s="136">
        <v>0.13173641589999999</v>
      </c>
      <c r="D31" s="136">
        <v>7.1576112999999997E-2</v>
      </c>
      <c r="E31" s="196">
        <v>0.2920677954</v>
      </c>
      <c r="F31" s="124"/>
    </row>
    <row r="32" spans="1:6" x14ac:dyDescent="0.25">
      <c r="A32" s="125">
        <v>6</v>
      </c>
      <c r="B32" s="136">
        <v>0.35845200840000002</v>
      </c>
      <c r="C32" s="136">
        <v>0.1032708121</v>
      </c>
      <c r="D32" s="136">
        <v>5.3446204599999998E-2</v>
      </c>
      <c r="E32" s="196">
        <v>0.27659039479999997</v>
      </c>
      <c r="F32" s="124"/>
    </row>
    <row r="33" spans="1:6" x14ac:dyDescent="0.25">
      <c r="A33" s="125">
        <v>7</v>
      </c>
      <c r="B33" s="136">
        <v>0.32466791</v>
      </c>
      <c r="C33" s="136">
        <v>8.1288775499999993E-2</v>
      </c>
      <c r="D33" s="136">
        <v>3.9976633999999997E-2</v>
      </c>
      <c r="E33" s="196">
        <v>0.2491214185</v>
      </c>
      <c r="F33" s="124"/>
    </row>
    <row r="34" spans="1:6" x14ac:dyDescent="0.25">
      <c r="A34" s="125">
        <v>8</v>
      </c>
      <c r="B34" s="136">
        <v>0.30499974870000002</v>
      </c>
      <c r="C34" s="136">
        <v>6.5115433799999997E-2</v>
      </c>
      <c r="D34" s="136">
        <v>3.1189418900000002E-2</v>
      </c>
      <c r="E34" s="196">
        <v>0.23690015759999999</v>
      </c>
      <c r="F34" s="124"/>
    </row>
    <row r="35" spans="1:6" x14ac:dyDescent="0.25">
      <c r="A35" s="125">
        <v>9</v>
      </c>
      <c r="B35" s="136">
        <v>0.29206359170000001</v>
      </c>
      <c r="C35" s="136">
        <v>5.3488755300000003E-2</v>
      </c>
      <c r="D35" s="136">
        <v>2.5057035700000001E-2</v>
      </c>
      <c r="E35" s="196">
        <v>0.22854878000000001</v>
      </c>
      <c r="F35" s="124"/>
    </row>
    <row r="36" spans="1:6" x14ac:dyDescent="0.25">
      <c r="A36" s="126">
        <v>10</v>
      </c>
      <c r="B36" s="137">
        <v>0.27306884339999998</v>
      </c>
      <c r="C36" s="137">
        <v>4.3822899800000002E-2</v>
      </c>
      <c r="D36" s="137">
        <v>1.9972282599999999E-2</v>
      </c>
      <c r="E36" s="198">
        <v>0.21303112809999999</v>
      </c>
      <c r="F36" s="124"/>
    </row>
    <row r="37" spans="1:6" ht="9.75" customHeight="1" x14ac:dyDescent="0.25">
      <c r="A37" s="124"/>
      <c r="B37" s="136"/>
      <c r="C37" s="136"/>
      <c r="D37" s="136"/>
      <c r="E37" s="136"/>
      <c r="F37" s="124"/>
    </row>
    <row r="38" spans="1:6" x14ac:dyDescent="0.25">
      <c r="A38" s="123" t="s">
        <v>173</v>
      </c>
      <c r="B38" s="136"/>
      <c r="C38" s="136"/>
      <c r="D38" s="136"/>
      <c r="E38" s="136"/>
      <c r="F38" s="124"/>
    </row>
    <row r="39" spans="1:6" x14ac:dyDescent="0.25">
      <c r="A39" s="123" t="s">
        <v>156</v>
      </c>
      <c r="B39" s="136"/>
      <c r="C39" s="136"/>
      <c r="D39" s="136"/>
      <c r="E39" s="136"/>
      <c r="F39" s="65"/>
    </row>
    <row r="40" spans="1:6" x14ac:dyDescent="0.25">
      <c r="A40" s="181" t="s">
        <v>155</v>
      </c>
      <c r="B40" s="136"/>
      <c r="C40" s="136"/>
      <c r="D40" s="136"/>
      <c r="E40" s="136"/>
      <c r="F40" s="65"/>
    </row>
    <row r="41" spans="1:6" x14ac:dyDescent="0.25">
      <c r="A41" s="124"/>
      <c r="B41" s="136"/>
      <c r="C41" s="136"/>
      <c r="D41" s="136"/>
      <c r="E41" s="136"/>
      <c r="F41" s="65"/>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263FE-C4BC-4722-993B-E5960AC7C7DC}">
  <dimension ref="A1:M43"/>
  <sheetViews>
    <sheetView workbookViewId="0">
      <selection activeCell="H27" sqref="H27"/>
    </sheetView>
  </sheetViews>
  <sheetFormatPr defaultColWidth="12" defaultRowHeight="15" x14ac:dyDescent="0.25"/>
  <cols>
    <col min="1" max="1" width="12" style="2"/>
    <col min="2" max="3" width="6.28515625" style="48" customWidth="1"/>
    <col min="4" max="4" width="12.140625" style="48" customWidth="1"/>
    <col min="5" max="5" width="13.7109375" style="48" customWidth="1"/>
    <col min="6" max="6" width="14.42578125" style="48" customWidth="1"/>
    <col min="7" max="8" width="14" style="48" customWidth="1"/>
    <col min="9" max="16384" width="12" style="48"/>
  </cols>
  <sheetData>
    <row r="1" spans="1:1" ht="15.75" x14ac:dyDescent="0.25">
      <c r="A1" s="51" t="s">
        <v>148</v>
      </c>
    </row>
    <row r="2" spans="1:1" x14ac:dyDescent="0.25">
      <c r="A2" s="4"/>
    </row>
    <row r="3" spans="1:1" x14ac:dyDescent="0.25">
      <c r="A3" s="4"/>
    </row>
    <row r="4" spans="1:1" x14ac:dyDescent="0.25">
      <c r="A4" s="4"/>
    </row>
    <row r="5" spans="1:1" x14ac:dyDescent="0.25">
      <c r="A5" s="4"/>
    </row>
    <row r="6" spans="1:1" x14ac:dyDescent="0.25">
      <c r="A6" s="4"/>
    </row>
    <row r="7" spans="1:1" x14ac:dyDescent="0.25">
      <c r="A7" s="4"/>
    </row>
    <row r="8" spans="1:1" x14ac:dyDescent="0.25">
      <c r="A8" s="4"/>
    </row>
    <row r="9" spans="1:1" x14ac:dyDescent="0.25">
      <c r="A9" s="4"/>
    </row>
    <row r="10" spans="1:1" x14ac:dyDescent="0.25">
      <c r="A10" s="4"/>
    </row>
    <row r="11" spans="1:1" x14ac:dyDescent="0.25">
      <c r="A11" s="4"/>
    </row>
    <row r="12" spans="1:1" x14ac:dyDescent="0.25">
      <c r="A12" s="4"/>
    </row>
    <row r="13" spans="1:1" x14ac:dyDescent="0.25">
      <c r="A13" s="4"/>
    </row>
    <row r="14" spans="1:1" x14ac:dyDescent="0.25">
      <c r="A14" s="4"/>
    </row>
    <row r="15" spans="1:1" x14ac:dyDescent="0.25">
      <c r="A15" s="4"/>
    </row>
    <row r="16" spans="1:1" x14ac:dyDescent="0.25">
      <c r="A16" s="4"/>
    </row>
    <row r="17" spans="1:13" x14ac:dyDescent="0.25">
      <c r="A17" s="4"/>
    </row>
    <row r="18" spans="1:13" x14ac:dyDescent="0.25">
      <c r="A18" s="4"/>
    </row>
    <row r="19" spans="1:13" x14ac:dyDescent="0.25">
      <c r="A19" s="4"/>
    </row>
    <row r="20" spans="1:13" x14ac:dyDescent="0.25">
      <c r="A20" s="4"/>
    </row>
    <row r="21" spans="1:13" x14ac:dyDescent="0.25">
      <c r="A21" s="4"/>
    </row>
    <row r="22" spans="1:13" x14ac:dyDescent="0.25">
      <c r="A22" s="4"/>
    </row>
    <row r="23" spans="1:13" x14ac:dyDescent="0.25">
      <c r="A23" s="4"/>
    </row>
    <row r="24" spans="1:13" x14ac:dyDescent="0.25">
      <c r="A24" s="47"/>
      <c r="B24" s="6"/>
      <c r="C24" s="6"/>
      <c r="D24" s="6"/>
      <c r="E24" s="6"/>
      <c r="F24" s="153"/>
      <c r="G24" s="115"/>
      <c r="H24" s="115"/>
    </row>
    <row r="25" spans="1:13" ht="75" customHeight="1" x14ac:dyDescent="0.25">
      <c r="A25" s="53"/>
      <c r="B25" s="253" t="s">
        <v>35</v>
      </c>
      <c r="C25" s="253"/>
      <c r="D25" s="169" t="s">
        <v>93</v>
      </c>
      <c r="E25" s="169" t="s">
        <v>94</v>
      </c>
      <c r="F25" s="169" t="s">
        <v>95</v>
      </c>
      <c r="G25" s="169" t="s">
        <v>96</v>
      </c>
      <c r="H25" s="169" t="s">
        <v>97</v>
      </c>
      <c r="I25" s="113"/>
    </row>
    <row r="26" spans="1:13" x14ac:dyDescent="0.25">
      <c r="A26" s="55">
        <v>2007</v>
      </c>
      <c r="B26" s="109">
        <v>12.5</v>
      </c>
      <c r="C26" s="109"/>
      <c r="D26" s="159">
        <v>12.5</v>
      </c>
      <c r="E26" s="57">
        <v>10.655759010000001</v>
      </c>
      <c r="F26" s="134">
        <v>11.86494244</v>
      </c>
      <c r="G26" s="134">
        <v>9.8046981199999994</v>
      </c>
      <c r="H26" s="134">
        <v>11.025399800000001</v>
      </c>
      <c r="J26" s="143"/>
      <c r="K26" s="143"/>
      <c r="L26" s="143"/>
      <c r="M26" s="143"/>
    </row>
    <row r="27" spans="1:13" x14ac:dyDescent="0.25">
      <c r="A27" s="55">
        <v>2008</v>
      </c>
      <c r="B27" s="109">
        <v>13.2</v>
      </c>
      <c r="C27" s="109"/>
      <c r="D27" s="159">
        <v>13.5</v>
      </c>
      <c r="E27" s="134">
        <v>10.998100989999999</v>
      </c>
      <c r="F27" s="134">
        <v>12.217374509999999</v>
      </c>
      <c r="G27" s="134">
        <v>9.8472828900000007</v>
      </c>
      <c r="H27" s="134">
        <v>11.082321929999999</v>
      </c>
      <c r="J27" s="143"/>
      <c r="K27" s="143"/>
      <c r="L27" s="143"/>
      <c r="M27" s="143"/>
    </row>
    <row r="28" spans="1:13" x14ac:dyDescent="0.25">
      <c r="A28" s="55">
        <v>2009</v>
      </c>
      <c r="B28" s="109">
        <v>14.3</v>
      </c>
      <c r="C28" s="109"/>
      <c r="D28" s="159">
        <v>14.3</v>
      </c>
      <c r="E28" s="134">
        <v>11.32414322</v>
      </c>
      <c r="F28" s="134">
        <v>12.7253235</v>
      </c>
      <c r="G28" s="134">
        <v>9.2716048099999995</v>
      </c>
      <c r="H28" s="134">
        <v>10.70521755</v>
      </c>
      <c r="J28" s="143"/>
      <c r="K28" s="143"/>
      <c r="L28" s="143"/>
      <c r="M28" s="143"/>
    </row>
    <row r="29" spans="1:13" x14ac:dyDescent="0.25">
      <c r="A29" s="55">
        <v>2010</v>
      </c>
      <c r="B29" s="109">
        <v>15.1</v>
      </c>
      <c r="C29" s="109"/>
      <c r="D29" s="159">
        <v>15.1</v>
      </c>
      <c r="E29" s="134">
        <v>11.176460990000001</v>
      </c>
      <c r="F29" s="134">
        <v>12.862733879999999</v>
      </c>
      <c r="G29" s="134">
        <v>9.0588529799999993</v>
      </c>
      <c r="H29" s="134">
        <v>10.78532766</v>
      </c>
      <c r="J29" s="143"/>
      <c r="K29" s="143"/>
      <c r="L29" s="143"/>
      <c r="M29" s="143"/>
    </row>
    <row r="30" spans="1:13" x14ac:dyDescent="0.25">
      <c r="A30" s="55">
        <v>2011</v>
      </c>
      <c r="B30" s="109">
        <v>15</v>
      </c>
      <c r="C30" s="109"/>
      <c r="D30" s="159">
        <v>15</v>
      </c>
      <c r="E30" s="134">
        <v>11.628920800000001</v>
      </c>
      <c r="F30" s="134">
        <v>13.23896897</v>
      </c>
      <c r="G30" s="134">
        <v>9.5231282400000001</v>
      </c>
      <c r="H30" s="134">
        <v>11.17154221</v>
      </c>
      <c r="J30" s="143"/>
      <c r="K30" s="143"/>
      <c r="L30" s="143"/>
      <c r="M30" s="143"/>
    </row>
    <row r="31" spans="1:13" x14ac:dyDescent="0.25">
      <c r="A31" s="55">
        <v>2012</v>
      </c>
      <c r="B31" s="109">
        <v>15</v>
      </c>
      <c r="C31" s="109"/>
      <c r="D31" s="159">
        <v>15.1</v>
      </c>
      <c r="E31" s="134">
        <v>11.517545869999999</v>
      </c>
      <c r="F31" s="134">
        <v>13.132343129999999</v>
      </c>
      <c r="G31" s="134">
        <v>9.504519479999999</v>
      </c>
      <c r="H31" s="134">
        <v>11.156054299999999</v>
      </c>
      <c r="J31" s="143"/>
      <c r="K31" s="143"/>
      <c r="L31" s="143"/>
      <c r="M31" s="143"/>
    </row>
    <row r="32" spans="1:13" x14ac:dyDescent="0.25">
      <c r="A32" s="55">
        <v>2013</v>
      </c>
      <c r="B32" s="109">
        <v>14.5</v>
      </c>
      <c r="C32" s="109">
        <v>14.8</v>
      </c>
      <c r="D32" s="159">
        <v>14.9</v>
      </c>
      <c r="E32" s="134">
        <v>11.43935656</v>
      </c>
      <c r="F32" s="134">
        <v>12.948350119999999</v>
      </c>
      <c r="G32" s="134">
        <v>9.6602983000000009</v>
      </c>
      <c r="H32" s="134">
        <v>11.19960541</v>
      </c>
      <c r="J32" s="143"/>
      <c r="K32" s="143"/>
      <c r="L32" s="143"/>
      <c r="M32" s="143"/>
    </row>
    <row r="33" spans="1:13" x14ac:dyDescent="0.25">
      <c r="A33" s="55">
        <v>2014</v>
      </c>
      <c r="B33" s="109"/>
      <c r="C33" s="109">
        <v>14.8</v>
      </c>
      <c r="D33" s="159">
        <v>14.7</v>
      </c>
      <c r="E33" s="134">
        <v>11.249706980000001</v>
      </c>
      <c r="F33" s="134">
        <v>12.780616970000001</v>
      </c>
      <c r="G33" s="134">
        <v>9.6323430600000002</v>
      </c>
      <c r="H33" s="134">
        <v>11.19115199</v>
      </c>
      <c r="J33" s="143"/>
      <c r="K33" s="143"/>
      <c r="L33" s="143"/>
      <c r="M33" s="143"/>
    </row>
    <row r="34" spans="1:13" x14ac:dyDescent="0.25">
      <c r="A34" s="55">
        <v>2015</v>
      </c>
      <c r="B34" s="109"/>
      <c r="C34" s="109">
        <v>13.5</v>
      </c>
      <c r="D34" s="159">
        <v>13.5</v>
      </c>
      <c r="E34" s="134">
        <v>10.545309639999999</v>
      </c>
      <c r="F34" s="134">
        <v>11.96782513</v>
      </c>
      <c r="G34" s="134">
        <v>9.0105514800000002</v>
      </c>
      <c r="H34" s="134">
        <v>10.457472810000001</v>
      </c>
      <c r="J34" s="143"/>
      <c r="K34" s="143"/>
      <c r="L34" s="143"/>
      <c r="M34" s="143"/>
    </row>
    <row r="35" spans="1:13" x14ac:dyDescent="0.25">
      <c r="A35" s="55">
        <v>2016</v>
      </c>
      <c r="B35" s="109"/>
      <c r="C35" s="109">
        <v>12.7</v>
      </c>
      <c r="D35" s="159">
        <v>12.9</v>
      </c>
      <c r="E35" s="134">
        <v>10.22207802</v>
      </c>
      <c r="F35" s="134">
        <v>11.507229260000001</v>
      </c>
      <c r="G35" s="134">
        <v>8.8485311499999995</v>
      </c>
      <c r="H35" s="134">
        <v>10.153344409999999</v>
      </c>
      <c r="J35" s="143"/>
      <c r="K35" s="143"/>
      <c r="L35" s="143"/>
      <c r="M35" s="143"/>
    </row>
    <row r="36" spans="1:13" x14ac:dyDescent="0.25">
      <c r="A36" s="55">
        <v>2017</v>
      </c>
      <c r="B36" s="109"/>
      <c r="C36" s="109">
        <v>12.3</v>
      </c>
      <c r="D36" s="159">
        <v>12.3</v>
      </c>
      <c r="E36" s="134">
        <v>10.05361415</v>
      </c>
      <c r="F36" s="134">
        <v>11.37408106</v>
      </c>
      <c r="G36" s="134">
        <v>8.7786509800000001</v>
      </c>
      <c r="H36" s="134">
        <v>10.11783511</v>
      </c>
      <c r="J36" s="143"/>
      <c r="K36" s="143"/>
      <c r="L36" s="143"/>
      <c r="M36" s="143"/>
    </row>
    <row r="37" spans="1:13" x14ac:dyDescent="0.25">
      <c r="A37" s="58">
        <v>2018</v>
      </c>
      <c r="B37" s="110"/>
      <c r="C37" s="135">
        <v>11.8</v>
      </c>
      <c r="D37" s="160">
        <v>11.9</v>
      </c>
      <c r="E37" s="135">
        <v>9.6591853699999994</v>
      </c>
      <c r="F37" s="135">
        <v>10.86937584</v>
      </c>
      <c r="G37" s="135">
        <v>8.4208895199999994</v>
      </c>
      <c r="H37" s="135">
        <v>9.6476679900000004</v>
      </c>
      <c r="J37" s="143"/>
      <c r="K37" s="143"/>
      <c r="L37" s="143"/>
      <c r="M37" s="143"/>
    </row>
    <row r="38" spans="1:13" x14ac:dyDescent="0.25">
      <c r="A38" s="61"/>
      <c r="B38" s="18"/>
      <c r="C38" s="18"/>
      <c r="D38" s="18"/>
      <c r="E38" s="18" t="s">
        <v>0</v>
      </c>
      <c r="J38" s="143"/>
      <c r="K38" s="143"/>
      <c r="L38" s="143"/>
      <c r="M38" s="143"/>
    </row>
    <row r="39" spans="1:13" x14ac:dyDescent="0.25">
      <c r="A39" s="17" t="s">
        <v>146</v>
      </c>
      <c r="B39" s="17"/>
      <c r="C39" s="17"/>
      <c r="D39" s="17"/>
      <c r="E39" s="17"/>
      <c r="F39" s="17"/>
    </row>
    <row r="40" spans="1:13" ht="15" customHeight="1" x14ac:dyDescent="0.25">
      <c r="A40" s="50" t="s">
        <v>147</v>
      </c>
      <c r="B40" s="50"/>
      <c r="C40" s="50"/>
      <c r="D40" s="50"/>
      <c r="E40" s="50"/>
      <c r="F40" s="50"/>
    </row>
    <row r="41" spans="1:13" x14ac:dyDescent="0.25">
      <c r="E41" s="48" t="s">
        <v>0</v>
      </c>
    </row>
    <row r="42" spans="1:13" x14ac:dyDescent="0.25">
      <c r="E42" s="48" t="s">
        <v>0</v>
      </c>
    </row>
    <row r="43" spans="1:13" x14ac:dyDescent="0.25">
      <c r="E43" s="48" t="s">
        <v>0</v>
      </c>
    </row>
  </sheetData>
  <mergeCells count="1">
    <mergeCell ref="B25:C2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89F52-960E-4B7E-AE70-0BFA3854F012}">
  <dimension ref="A1:M43"/>
  <sheetViews>
    <sheetView workbookViewId="0">
      <selection activeCell="J20" sqref="J20"/>
    </sheetView>
  </sheetViews>
  <sheetFormatPr defaultColWidth="12" defaultRowHeight="15" x14ac:dyDescent="0.25"/>
  <cols>
    <col min="1" max="1" width="12" style="2"/>
    <col min="2" max="3" width="6.28515625" style="182" customWidth="1"/>
    <col min="4" max="4" width="12.140625" style="182" customWidth="1"/>
    <col min="5" max="5" width="13.7109375" style="182" customWidth="1"/>
    <col min="6" max="6" width="14.42578125" style="182" customWidth="1"/>
    <col min="7" max="8" width="14" style="182" customWidth="1"/>
    <col min="9" max="16384" width="12" style="182"/>
  </cols>
  <sheetData>
    <row r="1" spans="1:1" ht="15.75" x14ac:dyDescent="0.25">
      <c r="A1" s="51" t="s">
        <v>149</v>
      </c>
    </row>
    <row r="2" spans="1:1" x14ac:dyDescent="0.25">
      <c r="A2" s="4"/>
    </row>
    <row r="3" spans="1:1" x14ac:dyDescent="0.25">
      <c r="A3" s="4"/>
    </row>
    <row r="4" spans="1:1" x14ac:dyDescent="0.25">
      <c r="A4" s="4"/>
    </row>
    <row r="5" spans="1:1" x14ac:dyDescent="0.25">
      <c r="A5" s="4"/>
    </row>
    <row r="6" spans="1:1" x14ac:dyDescent="0.25">
      <c r="A6" s="4"/>
    </row>
    <row r="7" spans="1:1" x14ac:dyDescent="0.25">
      <c r="A7" s="4"/>
    </row>
    <row r="8" spans="1:1" x14ac:dyDescent="0.25">
      <c r="A8" s="4"/>
    </row>
    <row r="9" spans="1:1" x14ac:dyDescent="0.25">
      <c r="A9" s="4"/>
    </row>
    <row r="10" spans="1:1" x14ac:dyDescent="0.25">
      <c r="A10" s="4"/>
    </row>
    <row r="11" spans="1:1" x14ac:dyDescent="0.25">
      <c r="A11" s="4"/>
    </row>
    <row r="12" spans="1:1" x14ac:dyDescent="0.25">
      <c r="A12" s="4"/>
    </row>
    <row r="13" spans="1:1" x14ac:dyDescent="0.25">
      <c r="A13" s="4"/>
    </row>
    <row r="14" spans="1:1" x14ac:dyDescent="0.25">
      <c r="A14" s="4"/>
    </row>
    <row r="15" spans="1:1" x14ac:dyDescent="0.25">
      <c r="A15" s="4"/>
    </row>
    <row r="16" spans="1:1" x14ac:dyDescent="0.25">
      <c r="A16" s="4"/>
    </row>
    <row r="17" spans="1:13" x14ac:dyDescent="0.25">
      <c r="A17" s="4"/>
    </row>
    <row r="18" spans="1:13" x14ac:dyDescent="0.25">
      <c r="A18" s="4"/>
    </row>
    <row r="19" spans="1:13" x14ac:dyDescent="0.25">
      <c r="A19" s="4"/>
    </row>
    <row r="20" spans="1:13" x14ac:dyDescent="0.25">
      <c r="A20" s="4"/>
    </row>
    <row r="21" spans="1:13" x14ac:dyDescent="0.25">
      <c r="A21" s="4"/>
    </row>
    <row r="22" spans="1:13" x14ac:dyDescent="0.25">
      <c r="A22" s="4"/>
    </row>
    <row r="23" spans="1:13" x14ac:dyDescent="0.25">
      <c r="A23" s="4"/>
    </row>
    <row r="24" spans="1:13" x14ac:dyDescent="0.25">
      <c r="A24" s="47"/>
      <c r="B24" s="115"/>
      <c r="C24" s="115"/>
      <c r="D24" s="115"/>
      <c r="E24" s="115"/>
      <c r="F24" s="153"/>
      <c r="G24" s="115"/>
      <c r="H24" s="115"/>
    </row>
    <row r="25" spans="1:13" ht="75" customHeight="1" x14ac:dyDescent="0.25">
      <c r="A25" s="53"/>
      <c r="B25" s="253" t="s">
        <v>35</v>
      </c>
      <c r="C25" s="253"/>
      <c r="D25" s="169" t="s">
        <v>93</v>
      </c>
      <c r="E25" s="169" t="s">
        <v>94</v>
      </c>
      <c r="F25" s="169" t="s">
        <v>95</v>
      </c>
      <c r="G25" s="169" t="s">
        <v>96</v>
      </c>
      <c r="H25" s="169" t="s">
        <v>97</v>
      </c>
      <c r="I25" s="113"/>
    </row>
    <row r="26" spans="1:13" x14ac:dyDescent="0.25">
      <c r="A26" s="55">
        <v>2007</v>
      </c>
      <c r="B26" s="109">
        <v>12.5</v>
      </c>
      <c r="C26" s="109"/>
      <c r="D26" s="159">
        <v>12.5</v>
      </c>
      <c r="E26" s="134">
        <v>10.655759010000001</v>
      </c>
      <c r="F26" s="134">
        <v>11.86494244</v>
      </c>
      <c r="G26" s="134">
        <v>9.8046981199999994</v>
      </c>
      <c r="H26" s="134">
        <v>11.025399800000001</v>
      </c>
      <c r="J26" s="143"/>
      <c r="K26" s="143"/>
      <c r="L26" s="143"/>
      <c r="M26" s="143"/>
    </row>
    <row r="27" spans="1:13" x14ac:dyDescent="0.25">
      <c r="A27" s="55">
        <v>2008</v>
      </c>
      <c r="B27" s="109">
        <v>13.2</v>
      </c>
      <c r="C27" s="109"/>
      <c r="D27" s="159">
        <v>13.5</v>
      </c>
      <c r="E27" s="134">
        <v>10.998100989999999</v>
      </c>
      <c r="F27" s="134">
        <v>12.217374509999999</v>
      </c>
      <c r="G27" s="134">
        <v>9.8472828900000007</v>
      </c>
      <c r="H27" s="134">
        <v>11.082321929999999</v>
      </c>
      <c r="J27" s="143"/>
      <c r="K27" s="143"/>
      <c r="L27" s="143"/>
      <c r="M27" s="143"/>
    </row>
    <row r="28" spans="1:13" x14ac:dyDescent="0.25">
      <c r="A28" s="55">
        <v>2009</v>
      </c>
      <c r="B28" s="109">
        <v>14.3</v>
      </c>
      <c r="C28" s="109"/>
      <c r="D28" s="159">
        <v>14.3</v>
      </c>
      <c r="E28" s="134">
        <v>11.32414322</v>
      </c>
      <c r="F28" s="134">
        <v>12.7253235</v>
      </c>
      <c r="G28" s="134">
        <v>9.2716048099999995</v>
      </c>
      <c r="H28" s="134">
        <v>10.70521755</v>
      </c>
      <c r="J28" s="143"/>
      <c r="K28" s="143"/>
      <c r="L28" s="143"/>
      <c r="M28" s="143"/>
    </row>
    <row r="29" spans="1:13" x14ac:dyDescent="0.25">
      <c r="A29" s="55">
        <v>2010</v>
      </c>
      <c r="B29" s="109">
        <v>15.1</v>
      </c>
      <c r="C29" s="109"/>
      <c r="D29" s="159">
        <v>15.1</v>
      </c>
      <c r="E29" s="134">
        <v>11.176460990000001</v>
      </c>
      <c r="F29" s="134">
        <v>12.862733879999999</v>
      </c>
      <c r="G29" s="134">
        <v>9.0588529799999993</v>
      </c>
      <c r="H29" s="134">
        <v>10.78532766</v>
      </c>
      <c r="J29" s="143"/>
      <c r="K29" s="143"/>
      <c r="L29" s="143"/>
      <c r="M29" s="143"/>
    </row>
    <row r="30" spans="1:13" x14ac:dyDescent="0.25">
      <c r="A30" s="55">
        <v>2011</v>
      </c>
      <c r="B30" s="109">
        <v>15</v>
      </c>
      <c r="C30" s="109"/>
      <c r="D30" s="159">
        <v>15</v>
      </c>
      <c r="E30" s="134">
        <v>11.628920800000001</v>
      </c>
      <c r="F30" s="134">
        <v>13.23896897</v>
      </c>
      <c r="G30" s="134">
        <v>9.5231282400000001</v>
      </c>
      <c r="H30" s="134">
        <v>11.17154221</v>
      </c>
      <c r="J30" s="143"/>
      <c r="K30" s="143"/>
      <c r="L30" s="143"/>
      <c r="M30" s="143"/>
    </row>
    <row r="31" spans="1:13" x14ac:dyDescent="0.25">
      <c r="A31" s="55">
        <v>2012</v>
      </c>
      <c r="B31" s="109">
        <v>15</v>
      </c>
      <c r="C31" s="109"/>
      <c r="D31" s="159">
        <v>15.1</v>
      </c>
      <c r="E31" s="134">
        <v>11.517545869999999</v>
      </c>
      <c r="F31" s="134">
        <v>13.132343129999999</v>
      </c>
      <c r="G31" s="134">
        <v>9.504519479999999</v>
      </c>
      <c r="H31" s="134">
        <v>11.156054299999999</v>
      </c>
      <c r="J31" s="143"/>
      <c r="K31" s="143"/>
      <c r="L31" s="143"/>
      <c r="M31" s="143"/>
    </row>
    <row r="32" spans="1:13" x14ac:dyDescent="0.25">
      <c r="A32" s="55">
        <v>2013</v>
      </c>
      <c r="B32" s="109">
        <v>14.5</v>
      </c>
      <c r="C32" s="109">
        <v>14.8</v>
      </c>
      <c r="D32" s="159">
        <v>14.9</v>
      </c>
      <c r="E32" s="134">
        <v>11.43935656</v>
      </c>
      <c r="F32" s="134">
        <v>12.948350119999999</v>
      </c>
      <c r="G32" s="134">
        <v>9.6602983000000009</v>
      </c>
      <c r="H32" s="134">
        <v>11.19960541</v>
      </c>
      <c r="J32" s="143"/>
      <c r="K32" s="143"/>
      <c r="L32" s="143"/>
      <c r="M32" s="143"/>
    </row>
    <row r="33" spans="1:13" x14ac:dyDescent="0.25">
      <c r="A33" s="55">
        <v>2014</v>
      </c>
      <c r="B33" s="109"/>
      <c r="C33" s="109">
        <v>14.8</v>
      </c>
      <c r="D33" s="159">
        <v>14.7</v>
      </c>
      <c r="E33" s="134">
        <v>11.249706980000001</v>
      </c>
      <c r="F33" s="134">
        <v>12.780616970000001</v>
      </c>
      <c r="G33" s="134">
        <v>9.6323430600000002</v>
      </c>
      <c r="H33" s="134">
        <v>11.19115199</v>
      </c>
      <c r="J33" s="143"/>
      <c r="K33" s="143"/>
      <c r="L33" s="143"/>
      <c r="M33" s="143"/>
    </row>
    <row r="34" spans="1:13" x14ac:dyDescent="0.25">
      <c r="A34" s="55">
        <v>2015</v>
      </c>
      <c r="B34" s="109"/>
      <c r="C34" s="109">
        <v>13.5</v>
      </c>
      <c r="D34" s="159">
        <v>13.5</v>
      </c>
      <c r="E34" s="134">
        <v>10.545309639999999</v>
      </c>
      <c r="F34" s="134">
        <v>11.96782513</v>
      </c>
      <c r="G34" s="134">
        <v>9.0105514800000002</v>
      </c>
      <c r="H34" s="134">
        <v>10.457472810000001</v>
      </c>
      <c r="J34" s="143"/>
      <c r="K34" s="143"/>
      <c r="L34" s="143"/>
      <c r="M34" s="143"/>
    </row>
    <row r="35" spans="1:13" x14ac:dyDescent="0.25">
      <c r="A35" s="55">
        <v>2016</v>
      </c>
      <c r="B35" s="109"/>
      <c r="C35" s="109">
        <v>12.7</v>
      </c>
      <c r="D35" s="159">
        <v>12.9</v>
      </c>
      <c r="E35" s="134">
        <v>10.22207802</v>
      </c>
      <c r="F35" s="134">
        <v>11.507229260000001</v>
      </c>
      <c r="G35" s="134">
        <v>8.8485311499999995</v>
      </c>
      <c r="H35" s="134">
        <v>10.153344409999999</v>
      </c>
      <c r="J35" s="143"/>
      <c r="K35" s="143"/>
      <c r="L35" s="143"/>
      <c r="M35" s="143"/>
    </row>
    <row r="36" spans="1:13" x14ac:dyDescent="0.25">
      <c r="A36" s="55">
        <v>2017</v>
      </c>
      <c r="B36" s="109"/>
      <c r="C36" s="109">
        <v>12.3</v>
      </c>
      <c r="D36" s="159">
        <v>12.3</v>
      </c>
      <c r="E36" s="134">
        <v>10.05361415</v>
      </c>
      <c r="F36" s="134">
        <v>11.37408106</v>
      </c>
      <c r="G36" s="134">
        <v>8.7786509800000001</v>
      </c>
      <c r="H36" s="134">
        <v>10.11783511</v>
      </c>
      <c r="J36" s="143"/>
      <c r="K36" s="143"/>
      <c r="L36" s="143"/>
      <c r="M36" s="143"/>
    </row>
    <row r="37" spans="1:13" x14ac:dyDescent="0.25">
      <c r="A37" s="58">
        <v>2018</v>
      </c>
      <c r="B37" s="110"/>
      <c r="C37" s="135">
        <v>11.8</v>
      </c>
      <c r="D37" s="160">
        <v>11.9</v>
      </c>
      <c r="E37" s="135">
        <v>9.6591853699999994</v>
      </c>
      <c r="F37" s="135">
        <v>10.86937584</v>
      </c>
      <c r="G37" s="135">
        <v>8.4208895199999994</v>
      </c>
      <c r="H37" s="135">
        <v>9.6476679900000004</v>
      </c>
      <c r="J37" s="143"/>
      <c r="K37" s="143"/>
      <c r="L37" s="143"/>
      <c r="M37" s="143"/>
    </row>
    <row r="38" spans="1:13" x14ac:dyDescent="0.25">
      <c r="A38" s="61"/>
      <c r="B38" s="124"/>
      <c r="C38" s="124"/>
      <c r="D38" s="124"/>
      <c r="E38" s="124" t="s">
        <v>0</v>
      </c>
      <c r="J38" s="143"/>
      <c r="K38" s="143"/>
      <c r="L38" s="143"/>
      <c r="M38" s="143"/>
    </row>
    <row r="39" spans="1:13" x14ac:dyDescent="0.25">
      <c r="A39" s="123" t="s">
        <v>146</v>
      </c>
      <c r="B39" s="123"/>
      <c r="C39" s="123"/>
      <c r="D39" s="123"/>
      <c r="E39" s="123"/>
      <c r="F39" s="123"/>
    </row>
    <row r="40" spans="1:13" ht="15" customHeight="1" x14ac:dyDescent="0.25">
      <c r="A40" s="50" t="s">
        <v>147</v>
      </c>
      <c r="B40" s="50"/>
      <c r="C40" s="50"/>
      <c r="D40" s="50"/>
      <c r="E40" s="50"/>
      <c r="F40" s="50"/>
    </row>
    <row r="41" spans="1:13" x14ac:dyDescent="0.25">
      <c r="E41" s="182" t="s">
        <v>0</v>
      </c>
    </row>
    <row r="42" spans="1:13" x14ac:dyDescent="0.25">
      <c r="E42" s="182" t="s">
        <v>0</v>
      </c>
    </row>
    <row r="43" spans="1:13" x14ac:dyDescent="0.25">
      <c r="E43" s="182" t="s">
        <v>0</v>
      </c>
    </row>
  </sheetData>
  <mergeCells count="1">
    <mergeCell ref="B25:C2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70209-DCCE-4CF3-BAB8-C2D9E554D950}">
  <dimension ref="A1:U42"/>
  <sheetViews>
    <sheetView zoomScaleNormal="100" workbookViewId="0">
      <selection activeCell="L9" sqref="L9"/>
    </sheetView>
  </sheetViews>
  <sheetFormatPr defaultColWidth="9.140625" defaultRowHeight="15" x14ac:dyDescent="0.25"/>
  <cols>
    <col min="1" max="1" width="12.7109375" style="182" customWidth="1"/>
    <col min="2" max="2" width="9.140625" style="182"/>
    <col min="3" max="3" width="10.42578125" style="182" customWidth="1"/>
    <col min="4" max="5" width="9.140625" style="182"/>
    <col min="6" max="6" width="4" style="182" customWidth="1"/>
    <col min="7" max="7" width="9.5703125" style="182" customWidth="1"/>
    <col min="8" max="8" width="10.7109375" style="182" customWidth="1"/>
    <col min="9" max="16384" width="9.140625" style="182"/>
  </cols>
  <sheetData>
    <row r="1" spans="1:1" ht="15.75" x14ac:dyDescent="0.25">
      <c r="A1" s="117" t="s">
        <v>142</v>
      </c>
    </row>
    <row r="2" spans="1:1" ht="15.75" x14ac:dyDescent="0.25">
      <c r="A2" s="117"/>
    </row>
    <row r="3" spans="1:1" ht="15.75" x14ac:dyDescent="0.25">
      <c r="A3" s="117"/>
    </row>
    <row r="4" spans="1:1" ht="15.75" x14ac:dyDescent="0.25">
      <c r="A4" s="117"/>
    </row>
    <row r="5" spans="1:1" ht="15.75" x14ac:dyDescent="0.25">
      <c r="A5" s="117"/>
    </row>
    <row r="6" spans="1:1" ht="15.75" x14ac:dyDescent="0.25">
      <c r="A6" s="117"/>
    </row>
    <row r="7" spans="1:1" ht="15.75" x14ac:dyDescent="0.25">
      <c r="A7" s="117"/>
    </row>
    <row r="8" spans="1:1" ht="15.75" x14ac:dyDescent="0.25">
      <c r="A8" s="117"/>
    </row>
    <row r="9" spans="1:1" ht="15.75" x14ac:dyDescent="0.25">
      <c r="A9" s="117"/>
    </row>
    <row r="10" spans="1:1" ht="15.75" x14ac:dyDescent="0.25">
      <c r="A10" s="117"/>
    </row>
    <row r="11" spans="1:1" ht="15.75" x14ac:dyDescent="0.25">
      <c r="A11" s="117"/>
    </row>
    <row r="12" spans="1:1" ht="15.75" x14ac:dyDescent="0.25">
      <c r="A12" s="117"/>
    </row>
    <row r="13" spans="1:1" ht="15.75" x14ac:dyDescent="0.25">
      <c r="A13" s="117"/>
    </row>
    <row r="14" spans="1:1" ht="15.75" x14ac:dyDescent="0.25">
      <c r="A14" s="117"/>
    </row>
    <row r="15" spans="1:1" ht="15.75" x14ac:dyDescent="0.25">
      <c r="A15" s="117"/>
    </row>
    <row r="16" spans="1:1" ht="15.75" x14ac:dyDescent="0.25">
      <c r="A16" s="117"/>
    </row>
    <row r="17" spans="1:10" ht="15.75" x14ac:dyDescent="0.25">
      <c r="A17" s="117"/>
    </row>
    <row r="18" spans="1:10" ht="15.75" x14ac:dyDescent="0.25">
      <c r="A18" s="117"/>
    </row>
    <row r="19" spans="1:10" ht="15.75" x14ac:dyDescent="0.25">
      <c r="A19" s="117"/>
    </row>
    <row r="20" spans="1:10" ht="15.75" x14ac:dyDescent="0.25">
      <c r="A20" s="117"/>
    </row>
    <row r="21" spans="1:10" ht="15.75" x14ac:dyDescent="0.25">
      <c r="A21" s="117"/>
    </row>
    <row r="22" spans="1:10" ht="15.75" x14ac:dyDescent="0.25">
      <c r="A22" s="117"/>
    </row>
    <row r="23" spans="1:10" ht="15.75" x14ac:dyDescent="0.25">
      <c r="A23" s="117"/>
    </row>
    <row r="24" spans="1:10" x14ac:dyDescent="0.25">
      <c r="A24" s="99" t="s">
        <v>73</v>
      </c>
    </row>
    <row r="25" spans="1:10" x14ac:dyDescent="0.25">
      <c r="A25" s="72"/>
      <c r="B25" s="252" t="s">
        <v>66</v>
      </c>
      <c r="C25" s="252"/>
      <c r="D25" s="252"/>
      <c r="E25" s="252"/>
      <c r="F25" s="139"/>
      <c r="G25" s="252" t="s">
        <v>118</v>
      </c>
      <c r="H25" s="252"/>
      <c r="I25" s="252"/>
      <c r="J25" s="252"/>
    </row>
    <row r="26" spans="1:10" ht="16.5" customHeight="1" x14ac:dyDescent="0.25">
      <c r="A26" s="70"/>
      <c r="B26" s="190" t="s">
        <v>21</v>
      </c>
      <c r="C26" s="190" t="s">
        <v>63</v>
      </c>
      <c r="D26" s="190" t="s">
        <v>10</v>
      </c>
      <c r="E26" s="190" t="s">
        <v>64</v>
      </c>
      <c r="G26" s="190" t="s">
        <v>21</v>
      </c>
      <c r="H26" s="190" t="s">
        <v>63</v>
      </c>
      <c r="I26" s="190" t="s">
        <v>10</v>
      </c>
      <c r="J26" s="190" t="s">
        <v>64</v>
      </c>
    </row>
    <row r="27" spans="1:10" x14ac:dyDescent="0.25">
      <c r="A27" s="125">
        <v>2007</v>
      </c>
      <c r="B27" s="134">
        <v>18.044301090000001</v>
      </c>
      <c r="C27" s="134">
        <v>12.8154825</v>
      </c>
      <c r="D27" s="134">
        <v>9.4233051999999997</v>
      </c>
      <c r="E27" s="134">
        <v>12.50001299</v>
      </c>
      <c r="G27" s="109">
        <v>18</v>
      </c>
      <c r="H27" s="109">
        <v>10.9</v>
      </c>
      <c r="I27" s="109">
        <v>9.6999999999999993</v>
      </c>
      <c r="J27" s="109">
        <v>12.5</v>
      </c>
    </row>
    <row r="28" spans="1:10" x14ac:dyDescent="0.25">
      <c r="A28" s="125">
        <v>2008</v>
      </c>
      <c r="B28" s="134">
        <v>18.86163934</v>
      </c>
      <c r="C28" s="134">
        <v>13.11304633</v>
      </c>
      <c r="D28" s="134">
        <v>9.7866142600000003</v>
      </c>
      <c r="E28" s="134">
        <v>12.91276328</v>
      </c>
      <c r="G28" s="109">
        <v>19</v>
      </c>
      <c r="H28" s="109">
        <v>11.7</v>
      </c>
      <c r="I28" s="109">
        <v>9.6999999999999993</v>
      </c>
      <c r="J28" s="109">
        <v>13.2</v>
      </c>
    </row>
    <row r="29" spans="1:10" x14ac:dyDescent="0.25">
      <c r="A29" s="125">
        <v>2009</v>
      </c>
      <c r="B29" s="134">
        <v>20.286176780000002</v>
      </c>
      <c r="C29" s="134">
        <v>13.71484382</v>
      </c>
      <c r="D29" s="134">
        <v>9.1756753100000008</v>
      </c>
      <c r="E29" s="134">
        <v>13.370723809999999</v>
      </c>
      <c r="G29" s="109">
        <v>20.7</v>
      </c>
      <c r="H29" s="109">
        <v>12.9</v>
      </c>
      <c r="I29" s="109">
        <v>8.9</v>
      </c>
      <c r="J29" s="109">
        <v>14.3</v>
      </c>
    </row>
    <row r="30" spans="1:10" x14ac:dyDescent="0.25">
      <c r="A30" s="125">
        <v>2010</v>
      </c>
      <c r="B30" s="134">
        <v>20.62362787</v>
      </c>
      <c r="C30" s="134">
        <v>13.89614491</v>
      </c>
      <c r="D30" s="134">
        <v>9.0210095500000005</v>
      </c>
      <c r="E30" s="134">
        <v>13.2505402</v>
      </c>
      <c r="G30" s="109">
        <v>22</v>
      </c>
      <c r="H30" s="109">
        <v>13.8</v>
      </c>
      <c r="I30" s="109">
        <v>8.9</v>
      </c>
      <c r="J30" s="109">
        <v>15.1</v>
      </c>
    </row>
    <row r="31" spans="1:10" x14ac:dyDescent="0.25">
      <c r="A31" s="125">
        <v>2011</v>
      </c>
      <c r="B31" s="134">
        <v>21.16886044</v>
      </c>
      <c r="C31" s="134">
        <v>14.347417309999999</v>
      </c>
      <c r="D31" s="134">
        <v>9.4193494300000005</v>
      </c>
      <c r="E31" s="134">
        <v>13.753463979999999</v>
      </c>
      <c r="G31" s="109">
        <v>21.9</v>
      </c>
      <c r="H31" s="109">
        <v>13.7</v>
      </c>
      <c r="I31" s="109">
        <v>8.6999999999999993</v>
      </c>
      <c r="J31" s="109">
        <v>15</v>
      </c>
    </row>
    <row r="32" spans="1:10" x14ac:dyDescent="0.25">
      <c r="A32" s="125">
        <v>2012</v>
      </c>
      <c r="B32" s="134">
        <v>20.924652390000002</v>
      </c>
      <c r="C32" s="134">
        <v>14.327914920000001</v>
      </c>
      <c r="D32" s="134">
        <v>9.3378862900000001</v>
      </c>
      <c r="E32" s="134">
        <v>13.62147968</v>
      </c>
      <c r="G32" s="109">
        <v>21.8</v>
      </c>
      <c r="H32" s="109">
        <v>13.7</v>
      </c>
      <c r="I32" s="109">
        <v>9.1</v>
      </c>
      <c r="J32" s="109">
        <v>15</v>
      </c>
    </row>
    <row r="33" spans="1:21" x14ac:dyDescent="0.25">
      <c r="A33" s="125">
        <v>2013</v>
      </c>
      <c r="B33" s="134">
        <v>20.786278830000001</v>
      </c>
      <c r="C33" s="134">
        <v>14.081889140000001</v>
      </c>
      <c r="D33" s="134">
        <v>9.3525936000000005</v>
      </c>
      <c r="E33" s="134">
        <v>13.518793390000001</v>
      </c>
      <c r="G33" s="109">
        <v>19.899999999999999</v>
      </c>
      <c r="H33" s="109">
        <v>13.6</v>
      </c>
      <c r="I33" s="109">
        <v>9.5</v>
      </c>
      <c r="J33" s="109">
        <v>14.5</v>
      </c>
    </row>
    <row r="34" spans="1:21" x14ac:dyDescent="0.25">
      <c r="A34" s="125">
        <v>2014</v>
      </c>
      <c r="B34" s="134">
        <v>20.350751940000002</v>
      </c>
      <c r="C34" s="134">
        <v>14.008224350000001</v>
      </c>
      <c r="D34" s="134">
        <v>9.2598936100000007</v>
      </c>
      <c r="E34" s="134">
        <v>13.285700929999999</v>
      </c>
      <c r="G34" s="109">
        <v>21.5</v>
      </c>
      <c r="H34" s="109">
        <v>13.3</v>
      </c>
      <c r="I34" s="109">
        <v>10.199999999999999</v>
      </c>
      <c r="J34" s="109">
        <v>14.8</v>
      </c>
    </row>
    <row r="35" spans="1:21" x14ac:dyDescent="0.25">
      <c r="A35" s="125">
        <v>2015</v>
      </c>
      <c r="B35" s="134">
        <v>19.18508812</v>
      </c>
      <c r="C35" s="134">
        <v>13.130657539999998</v>
      </c>
      <c r="D35" s="134">
        <v>8.83840073</v>
      </c>
      <c r="E35" s="134">
        <v>12.485436799999999</v>
      </c>
      <c r="G35" s="109">
        <v>21.1</v>
      </c>
      <c r="H35" s="109">
        <v>13.5</v>
      </c>
      <c r="I35" s="109">
        <v>10</v>
      </c>
      <c r="J35" s="109">
        <v>14.8</v>
      </c>
    </row>
    <row r="36" spans="1:21" x14ac:dyDescent="0.25">
      <c r="A36" s="125">
        <v>2016</v>
      </c>
      <c r="B36" s="134">
        <v>18.251430839999998</v>
      </c>
      <c r="C36" s="134">
        <v>12.670453270000001</v>
      </c>
      <c r="D36" s="134">
        <v>8.8998681600000005</v>
      </c>
      <c r="E36" s="134">
        <v>12.089557430000001</v>
      </c>
      <c r="G36" s="109">
        <v>19.7</v>
      </c>
      <c r="H36" s="109">
        <v>12.4</v>
      </c>
      <c r="I36" s="109">
        <v>8.8000000000000007</v>
      </c>
      <c r="J36" s="109">
        <v>13.5</v>
      </c>
    </row>
    <row r="37" spans="1:21" x14ac:dyDescent="0.25">
      <c r="A37" s="125">
        <v>2017</v>
      </c>
      <c r="B37" s="134">
        <v>18.0076517</v>
      </c>
      <c r="C37" s="134">
        <v>12.489901230000001</v>
      </c>
      <c r="D37" s="134">
        <v>9.0043715500000001</v>
      </c>
      <c r="E37" s="134">
        <v>11.871824740000001</v>
      </c>
      <c r="G37" s="109">
        <v>18</v>
      </c>
      <c r="H37" s="109">
        <v>11.6</v>
      </c>
      <c r="I37" s="109">
        <v>9.3000000000000007</v>
      </c>
      <c r="J37" s="109">
        <v>12.7</v>
      </c>
    </row>
    <row r="38" spans="1:21" x14ac:dyDescent="0.25">
      <c r="A38" s="126">
        <v>2018</v>
      </c>
      <c r="B38" s="135">
        <v>17.000707009999999</v>
      </c>
      <c r="C38" s="135">
        <v>11.97388862</v>
      </c>
      <c r="D38" s="135">
        <v>8.8916232100000006</v>
      </c>
      <c r="E38" s="135">
        <v>11.376929839999999</v>
      </c>
      <c r="F38" s="115"/>
      <c r="G38" s="110">
        <v>17.5</v>
      </c>
      <c r="H38" s="110">
        <v>11.2</v>
      </c>
      <c r="I38" s="110">
        <v>9.1999999999999993</v>
      </c>
      <c r="J38" s="110">
        <v>12.3</v>
      </c>
      <c r="L38" s="141"/>
      <c r="M38" s="141"/>
      <c r="N38" s="141"/>
      <c r="O38" s="141"/>
      <c r="P38" s="141"/>
      <c r="Q38" s="141"/>
      <c r="R38" s="141"/>
      <c r="S38" s="141"/>
      <c r="T38" s="141"/>
      <c r="U38" s="141"/>
    </row>
    <row r="39" spans="1:21" x14ac:dyDescent="0.25">
      <c r="A39" s="125"/>
    </row>
    <row r="40" spans="1:21" x14ac:dyDescent="0.25">
      <c r="A40" s="123" t="s">
        <v>130</v>
      </c>
    </row>
    <row r="41" spans="1:21" x14ac:dyDescent="0.25">
      <c r="A41" s="123" t="s">
        <v>141</v>
      </c>
    </row>
    <row r="42" spans="1:21" x14ac:dyDescent="0.25">
      <c r="A42" s="124"/>
    </row>
  </sheetData>
  <mergeCells count="2">
    <mergeCell ref="B25:E25"/>
    <mergeCell ref="G25:J25"/>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8"/>
  <sheetViews>
    <sheetView workbookViewId="0">
      <selection activeCell="L25" sqref="L25"/>
    </sheetView>
  </sheetViews>
  <sheetFormatPr defaultRowHeight="15" x14ac:dyDescent="0.25"/>
  <cols>
    <col min="1" max="1" width="15.42578125" customWidth="1"/>
  </cols>
  <sheetData>
    <row r="1" spans="1:4" ht="15.75" x14ac:dyDescent="0.25">
      <c r="A1" s="7" t="s">
        <v>159</v>
      </c>
      <c r="B1" s="24"/>
      <c r="C1" s="18"/>
      <c r="D1" s="18"/>
    </row>
    <row r="2" spans="1:4" s="48" customFormat="1" ht="15.75" x14ac:dyDescent="0.25">
      <c r="A2" s="7"/>
      <c r="B2" s="24"/>
      <c r="C2" s="18"/>
      <c r="D2" s="18"/>
    </row>
    <row r="3" spans="1:4" s="48" customFormat="1" ht="15.75" x14ac:dyDescent="0.25">
      <c r="A3" s="7"/>
      <c r="B3" s="24"/>
      <c r="C3" s="18"/>
      <c r="D3" s="18"/>
    </row>
    <row r="4" spans="1:4" s="48" customFormat="1" ht="15.75" x14ac:dyDescent="0.25">
      <c r="A4" s="7"/>
      <c r="B4" s="24"/>
      <c r="C4" s="18"/>
      <c r="D4" s="18"/>
    </row>
    <row r="5" spans="1:4" s="48" customFormat="1" ht="15.75" x14ac:dyDescent="0.25">
      <c r="A5" s="7"/>
      <c r="B5" s="24"/>
      <c r="C5" s="18"/>
      <c r="D5" s="18"/>
    </row>
    <row r="6" spans="1:4" s="48" customFormat="1" ht="15.75" x14ac:dyDescent="0.25">
      <c r="A6" s="7"/>
      <c r="B6" s="24"/>
      <c r="C6" s="18"/>
      <c r="D6" s="18"/>
    </row>
    <row r="7" spans="1:4" s="48" customFormat="1" ht="15.75" x14ac:dyDescent="0.25">
      <c r="A7" s="7"/>
      <c r="B7" s="24"/>
      <c r="C7" s="18"/>
      <c r="D7" s="18"/>
    </row>
    <row r="8" spans="1:4" s="48" customFormat="1" ht="15.75" x14ac:dyDescent="0.25">
      <c r="A8" s="7"/>
      <c r="B8" s="24"/>
      <c r="C8" s="18"/>
      <c r="D8" s="18"/>
    </row>
    <row r="9" spans="1:4" s="48" customFormat="1" ht="15.75" x14ac:dyDescent="0.25">
      <c r="A9" s="7"/>
      <c r="B9" s="24"/>
      <c r="C9" s="18"/>
      <c r="D9" s="18"/>
    </row>
    <row r="10" spans="1:4" s="48" customFormat="1" ht="15.75" x14ac:dyDescent="0.25">
      <c r="A10" s="7"/>
      <c r="B10" s="24"/>
      <c r="C10" s="18"/>
      <c r="D10" s="18"/>
    </row>
    <row r="11" spans="1:4" s="48" customFormat="1" ht="15.75" x14ac:dyDescent="0.25">
      <c r="A11" s="7"/>
      <c r="B11" s="24"/>
      <c r="C11" s="18"/>
      <c r="D11" s="18"/>
    </row>
    <row r="12" spans="1:4" s="48" customFormat="1" ht="15.75" x14ac:dyDescent="0.25">
      <c r="A12" s="7"/>
      <c r="B12" s="24"/>
      <c r="C12" s="18"/>
      <c r="D12" s="18"/>
    </row>
    <row r="13" spans="1:4" s="48" customFormat="1" ht="15.75" x14ac:dyDescent="0.25">
      <c r="A13" s="7"/>
      <c r="B13" s="24"/>
      <c r="C13" s="18"/>
      <c r="D13" s="18"/>
    </row>
    <row r="14" spans="1:4" s="48" customFormat="1" ht="15.75" x14ac:dyDescent="0.25">
      <c r="A14" s="7"/>
      <c r="B14" s="24"/>
      <c r="C14" s="18"/>
      <c r="D14" s="18"/>
    </row>
    <row r="15" spans="1:4" s="48" customFormat="1" ht="15.75" x14ac:dyDescent="0.25">
      <c r="A15" s="7"/>
      <c r="B15" s="24"/>
      <c r="C15" s="18"/>
      <c r="D15" s="18"/>
    </row>
    <row r="16" spans="1:4" s="48" customFormat="1" ht="15.75" x14ac:dyDescent="0.25">
      <c r="A16" s="7"/>
      <c r="B16" s="24"/>
      <c r="C16" s="18"/>
      <c r="D16" s="18"/>
    </row>
    <row r="17" spans="1:4" s="48" customFormat="1" ht="15.75" x14ac:dyDescent="0.25">
      <c r="A17" s="7"/>
      <c r="B17" s="24"/>
      <c r="C17" s="18"/>
      <c r="D17" s="18"/>
    </row>
    <row r="18" spans="1:4" s="48" customFormat="1" ht="15.75" x14ac:dyDescent="0.25">
      <c r="A18" s="7"/>
      <c r="B18" s="24"/>
      <c r="C18" s="18"/>
      <c r="D18" s="18"/>
    </row>
    <row r="19" spans="1:4" s="48" customFormat="1" ht="15.75" x14ac:dyDescent="0.25">
      <c r="A19" s="7"/>
      <c r="B19" s="24"/>
      <c r="C19" s="18"/>
      <c r="D19" s="18"/>
    </row>
    <row r="20" spans="1:4" s="48" customFormat="1" ht="15.75" x14ac:dyDescent="0.25">
      <c r="A20" s="7"/>
      <c r="B20" s="24"/>
      <c r="C20" s="18"/>
      <c r="D20" s="18"/>
    </row>
    <row r="21" spans="1:4" s="48" customFormat="1" ht="15.75" x14ac:dyDescent="0.25">
      <c r="A21" s="7"/>
      <c r="B21" s="24"/>
      <c r="C21" s="18"/>
      <c r="D21" s="18"/>
    </row>
    <row r="22" spans="1:4" s="48" customFormat="1" ht="15.75" x14ac:dyDescent="0.25">
      <c r="A22" s="7"/>
      <c r="B22" s="24"/>
      <c r="C22" s="18"/>
      <c r="D22" s="18"/>
    </row>
    <row r="23" spans="1:4" s="48" customFormat="1" ht="15.75" x14ac:dyDescent="0.25">
      <c r="A23" s="7"/>
      <c r="B23" s="24"/>
      <c r="C23" s="18"/>
      <c r="D23" s="18"/>
    </row>
    <row r="24" spans="1:4" s="48" customFormat="1" ht="15.75" x14ac:dyDescent="0.25">
      <c r="A24" s="7"/>
      <c r="B24" s="24"/>
      <c r="C24" s="18"/>
      <c r="D24" s="18"/>
    </row>
    <row r="25" spans="1:4" x14ac:dyDescent="0.25">
      <c r="A25" s="32"/>
      <c r="B25" s="32"/>
      <c r="C25" s="32"/>
      <c r="D25" s="18"/>
    </row>
    <row r="26" spans="1:4" ht="31.5" customHeight="1" x14ac:dyDescent="0.25">
      <c r="A26" s="54" t="s">
        <v>54</v>
      </c>
      <c r="B26" s="62" t="s">
        <v>14</v>
      </c>
      <c r="C26" s="62" t="s">
        <v>15</v>
      </c>
      <c r="D26" s="18"/>
    </row>
    <row r="27" spans="1:4" x14ac:dyDescent="0.25">
      <c r="A27" s="19">
        <v>0</v>
      </c>
      <c r="B27" s="63">
        <v>1</v>
      </c>
      <c r="C27" s="63">
        <v>1</v>
      </c>
      <c r="D27" s="18"/>
    </row>
    <row r="28" spans="1:4" x14ac:dyDescent="0.25">
      <c r="A28" s="19">
        <v>1</v>
      </c>
      <c r="B28" s="63">
        <v>0.56498948742100219</v>
      </c>
      <c r="C28" s="63">
        <v>0.5788045862209531</v>
      </c>
      <c r="D28" s="18"/>
    </row>
    <row r="29" spans="1:4" x14ac:dyDescent="0.25">
      <c r="A29" s="19">
        <v>2</v>
      </c>
      <c r="B29" s="63">
        <v>0.46057059697399982</v>
      </c>
      <c r="C29" s="63">
        <v>0.47246962430596834</v>
      </c>
      <c r="D29" s="18"/>
    </row>
    <row r="30" spans="1:4" x14ac:dyDescent="0.25">
      <c r="A30" s="19">
        <v>3</v>
      </c>
      <c r="B30" s="63">
        <v>0.40534949131770009</v>
      </c>
      <c r="C30" s="63">
        <v>0.42223029318956479</v>
      </c>
      <c r="D30" s="18"/>
    </row>
    <row r="31" spans="1:4" x14ac:dyDescent="0.25">
      <c r="A31" s="19">
        <v>4</v>
      </c>
      <c r="B31" s="63">
        <v>0.3882377743593024</v>
      </c>
      <c r="C31" s="63">
        <v>0.4032563941705854</v>
      </c>
      <c r="D31" s="18"/>
    </row>
    <row r="32" spans="1:4" x14ac:dyDescent="0.25">
      <c r="A32" s="19">
        <v>5</v>
      </c>
      <c r="B32" s="63">
        <v>0.36497131264438049</v>
      </c>
      <c r="C32" s="63">
        <v>0.38034347105727073</v>
      </c>
      <c r="D32" s="18"/>
    </row>
    <row r="33" spans="1:5" x14ac:dyDescent="0.25">
      <c r="A33" s="19">
        <v>6</v>
      </c>
      <c r="B33" s="63">
        <v>0.35335022022852586</v>
      </c>
      <c r="C33" s="63">
        <v>0.36580096222357689</v>
      </c>
      <c r="D33" s="18"/>
    </row>
    <row r="34" spans="1:5" x14ac:dyDescent="0.25">
      <c r="A34" s="19">
        <v>7</v>
      </c>
      <c r="B34" s="63">
        <v>0.33428569096240573</v>
      </c>
      <c r="C34" s="63">
        <v>0.3508058159869718</v>
      </c>
      <c r="D34" s="18"/>
    </row>
    <row r="35" spans="1:5" x14ac:dyDescent="0.25">
      <c r="A35" s="19">
        <v>8</v>
      </c>
      <c r="B35" s="63">
        <v>0.30658286470365731</v>
      </c>
      <c r="C35" s="63">
        <v>0.31869215597001088</v>
      </c>
      <c r="D35" s="18"/>
    </row>
    <row r="36" spans="1:5" x14ac:dyDescent="0.25">
      <c r="A36" s="19">
        <v>9</v>
      </c>
      <c r="B36" s="63">
        <v>0.29044654394090935</v>
      </c>
      <c r="C36" s="63">
        <v>0.3002216339343558</v>
      </c>
      <c r="D36" s="18"/>
    </row>
    <row r="37" spans="1:5" x14ac:dyDescent="0.25">
      <c r="A37" s="19">
        <v>10</v>
      </c>
      <c r="B37" s="63">
        <v>0.27986859350767623</v>
      </c>
      <c r="C37" s="63">
        <v>0.28950917041432822</v>
      </c>
      <c r="D37" s="18"/>
    </row>
    <row r="38" spans="1:5" x14ac:dyDescent="0.25">
      <c r="A38" s="20">
        <v>11</v>
      </c>
      <c r="B38" s="137">
        <v>0.26330811673633736</v>
      </c>
      <c r="C38" s="137">
        <v>0.27025441864123384</v>
      </c>
      <c r="D38" s="18"/>
    </row>
    <row r="39" spans="1:5" x14ac:dyDescent="0.25">
      <c r="A39" s="18"/>
      <c r="B39" s="65"/>
      <c r="C39" s="65"/>
      <c r="D39" s="18"/>
    </row>
    <row r="40" spans="1:5" x14ac:dyDescent="0.25">
      <c r="A40" s="17" t="s">
        <v>41</v>
      </c>
      <c r="B40" s="65"/>
      <c r="C40" s="65"/>
      <c r="D40" s="18"/>
    </row>
    <row r="41" spans="1:5" x14ac:dyDescent="0.25">
      <c r="A41" s="17" t="s">
        <v>79</v>
      </c>
      <c r="B41" s="65"/>
      <c r="C41" s="65"/>
      <c r="D41" s="18"/>
    </row>
    <row r="42" spans="1:5" x14ac:dyDescent="0.25">
      <c r="A42" s="18"/>
      <c r="B42" s="65"/>
      <c r="C42" s="65"/>
      <c r="D42" s="18"/>
    </row>
    <row r="43" spans="1:5" x14ac:dyDescent="0.25">
      <c r="A43" s="18"/>
      <c r="B43" s="65"/>
      <c r="C43" s="65"/>
      <c r="D43" s="18"/>
    </row>
    <row r="44" spans="1:5" x14ac:dyDescent="0.25">
      <c r="B44" s="12"/>
      <c r="C44" s="12"/>
    </row>
    <row r="47" spans="1:5" x14ac:dyDescent="0.25">
      <c r="A47" s="121"/>
    </row>
    <row r="48" spans="1:5" x14ac:dyDescent="0.25">
      <c r="E48" t="s">
        <v>0</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3E166-22C5-445C-9BC4-97C0C6C6F618}">
  <dimension ref="A1:S45"/>
  <sheetViews>
    <sheetView workbookViewId="0">
      <selection activeCell="N22" sqref="N22"/>
    </sheetView>
  </sheetViews>
  <sheetFormatPr defaultColWidth="9.140625" defaultRowHeight="15" x14ac:dyDescent="0.25"/>
  <cols>
    <col min="1" max="1" width="15.42578125" style="21" customWidth="1"/>
    <col min="2" max="3" width="9.140625" style="21"/>
    <col min="4" max="4" width="1.7109375" style="43" customWidth="1"/>
    <col min="5" max="5" width="8.7109375" style="21" customWidth="1"/>
    <col min="6" max="6" width="9.140625" style="21"/>
    <col min="7" max="7" width="1.7109375" style="43" customWidth="1"/>
    <col min="8" max="16" width="9.140625" style="21"/>
    <col min="17" max="18" width="9.140625" style="21" customWidth="1"/>
    <col min="19" max="19" width="10.7109375" style="21" customWidth="1"/>
    <col min="20" max="16384" width="9.140625" style="21"/>
  </cols>
  <sheetData>
    <row r="1" spans="1:19" x14ac:dyDescent="0.25">
      <c r="A1" s="5" t="s">
        <v>161</v>
      </c>
      <c r="B1" s="5"/>
    </row>
    <row r="2" spans="1:19" s="171" customFormat="1" x14ac:dyDescent="0.25">
      <c r="A2" s="151"/>
      <c r="B2" s="151"/>
    </row>
    <row r="3" spans="1:19" s="171" customFormat="1" x14ac:dyDescent="0.25">
      <c r="A3" s="151"/>
      <c r="B3" s="151"/>
    </row>
    <row r="4" spans="1:19" s="171" customFormat="1" x14ac:dyDescent="0.25">
      <c r="A4" s="151"/>
      <c r="B4" s="151"/>
      <c r="K4" s="256" t="s">
        <v>160</v>
      </c>
      <c r="L4" s="256"/>
      <c r="M4" s="256"/>
      <c r="N4" s="256"/>
      <c r="O4" s="256"/>
      <c r="P4" s="256"/>
      <c r="Q4" s="256"/>
      <c r="R4" s="256"/>
      <c r="S4" s="256"/>
    </row>
    <row r="5" spans="1:19" s="171" customFormat="1" x14ac:dyDescent="0.25">
      <c r="A5" s="151"/>
      <c r="B5" s="151"/>
      <c r="K5" s="256"/>
      <c r="L5" s="256"/>
      <c r="M5" s="256"/>
      <c r="N5" s="256"/>
      <c r="O5" s="256"/>
      <c r="P5" s="256"/>
      <c r="Q5" s="256"/>
      <c r="R5" s="256"/>
      <c r="S5" s="256"/>
    </row>
    <row r="6" spans="1:19" s="171" customFormat="1" x14ac:dyDescent="0.25">
      <c r="A6" s="151"/>
      <c r="B6" s="151"/>
      <c r="K6" s="256"/>
      <c r="L6" s="256"/>
      <c r="M6" s="256"/>
      <c r="N6" s="256"/>
      <c r="O6" s="256"/>
      <c r="P6" s="256"/>
      <c r="Q6" s="256"/>
      <c r="R6" s="256"/>
      <c r="S6" s="256"/>
    </row>
    <row r="7" spans="1:19" s="171" customFormat="1" x14ac:dyDescent="0.25">
      <c r="A7" s="151"/>
      <c r="B7" s="151"/>
      <c r="K7" s="256"/>
      <c r="L7" s="256"/>
      <c r="M7" s="256"/>
      <c r="N7" s="256"/>
      <c r="O7" s="256"/>
      <c r="P7" s="256"/>
      <c r="Q7" s="256"/>
      <c r="R7" s="256"/>
      <c r="S7" s="256"/>
    </row>
    <row r="8" spans="1:19" s="171" customFormat="1" x14ac:dyDescent="0.25">
      <c r="A8" s="151"/>
      <c r="B8" s="151"/>
      <c r="K8" s="256"/>
      <c r="L8" s="256"/>
      <c r="M8" s="256"/>
      <c r="N8" s="256"/>
      <c r="O8" s="256"/>
      <c r="P8" s="256"/>
      <c r="Q8" s="256"/>
      <c r="R8" s="256"/>
      <c r="S8" s="256"/>
    </row>
    <row r="9" spans="1:19" s="171" customFormat="1" x14ac:dyDescent="0.25">
      <c r="A9" s="151"/>
      <c r="B9" s="151"/>
    </row>
    <row r="10" spans="1:19" s="171" customFormat="1" x14ac:dyDescent="0.25">
      <c r="A10" s="151"/>
      <c r="B10" s="151"/>
    </row>
    <row r="11" spans="1:19" s="171" customFormat="1" x14ac:dyDescent="0.25">
      <c r="A11" s="151"/>
      <c r="B11" s="151"/>
    </row>
    <row r="12" spans="1:19" s="171" customFormat="1" x14ac:dyDescent="0.25">
      <c r="A12" s="151"/>
      <c r="B12" s="151"/>
    </row>
    <row r="13" spans="1:19" s="171" customFormat="1" x14ac:dyDescent="0.25">
      <c r="A13" s="151"/>
      <c r="B13" s="151"/>
    </row>
    <row r="14" spans="1:19" s="171" customFormat="1" x14ac:dyDescent="0.25">
      <c r="A14" s="151"/>
      <c r="B14" s="151"/>
    </row>
    <row r="15" spans="1:19" s="171" customFormat="1" x14ac:dyDescent="0.25">
      <c r="A15" s="151"/>
      <c r="B15" s="151"/>
    </row>
    <row r="16" spans="1:19" s="171" customFormat="1" x14ac:dyDescent="0.25">
      <c r="A16" s="151"/>
      <c r="B16" s="151"/>
    </row>
    <row r="17" spans="1:9" s="171" customFormat="1" x14ac:dyDescent="0.25">
      <c r="A17" s="151"/>
      <c r="B17" s="151"/>
    </row>
    <row r="18" spans="1:9" s="171" customFormat="1" x14ac:dyDescent="0.25">
      <c r="A18" s="151"/>
      <c r="B18" s="151"/>
    </row>
    <row r="19" spans="1:9" s="171" customFormat="1" x14ac:dyDescent="0.25">
      <c r="A19" s="151"/>
      <c r="B19" s="151"/>
    </row>
    <row r="20" spans="1:9" s="171" customFormat="1" x14ac:dyDescent="0.25">
      <c r="A20" s="151"/>
      <c r="B20" s="151"/>
    </row>
    <row r="21" spans="1:9" s="171" customFormat="1" x14ac:dyDescent="0.25">
      <c r="A21" s="151"/>
      <c r="B21" s="151"/>
    </row>
    <row r="22" spans="1:9" s="171" customFormat="1" x14ac:dyDescent="0.25">
      <c r="A22" s="151"/>
      <c r="B22" s="151"/>
    </row>
    <row r="24" spans="1:9" ht="16.5" customHeight="1" x14ac:dyDescent="0.25">
      <c r="A24" s="45"/>
      <c r="B24" s="255" t="s">
        <v>38</v>
      </c>
      <c r="C24" s="255"/>
      <c r="D24" s="46"/>
      <c r="E24" s="255" t="s">
        <v>40</v>
      </c>
      <c r="F24" s="255"/>
      <c r="G24" s="46"/>
      <c r="H24" s="255" t="s">
        <v>39</v>
      </c>
      <c r="I24" s="255"/>
    </row>
    <row r="25" spans="1:9" ht="31.5" customHeight="1" x14ac:dyDescent="0.25">
      <c r="A25" s="10" t="s">
        <v>54</v>
      </c>
      <c r="B25" s="10" t="s">
        <v>47</v>
      </c>
      <c r="C25" s="10" t="s">
        <v>48</v>
      </c>
      <c r="D25" s="10"/>
      <c r="E25" s="10" t="s">
        <v>49</v>
      </c>
      <c r="F25" s="10" t="s">
        <v>48</v>
      </c>
      <c r="G25" s="10"/>
      <c r="H25" s="10" t="s">
        <v>50</v>
      </c>
      <c r="I25" s="10" t="s">
        <v>48</v>
      </c>
    </row>
    <row r="26" spans="1:9" x14ac:dyDescent="0.25">
      <c r="A26" s="8">
        <v>0</v>
      </c>
      <c r="B26" s="15">
        <v>1</v>
      </c>
      <c r="C26" s="15">
        <v>1</v>
      </c>
      <c r="D26" s="15"/>
      <c r="E26" s="44">
        <v>1</v>
      </c>
      <c r="F26" s="44">
        <v>1</v>
      </c>
      <c r="H26" s="122">
        <v>0.38602806909999998</v>
      </c>
      <c r="I26" s="122">
        <v>0.50967475819999997</v>
      </c>
    </row>
    <row r="27" spans="1:9" x14ac:dyDescent="0.25">
      <c r="A27" s="8">
        <v>1</v>
      </c>
      <c r="B27" s="15">
        <v>0.48205427490000002</v>
      </c>
      <c r="C27" s="15">
        <v>0.58321999020000004</v>
      </c>
      <c r="D27" s="15"/>
      <c r="E27" s="44">
        <v>0.4803843303</v>
      </c>
      <c r="F27" s="44">
        <v>0.57150996460000003</v>
      </c>
      <c r="H27" s="122">
        <v>0.32734247729999999</v>
      </c>
      <c r="I27" s="122">
        <v>0.4601527634</v>
      </c>
    </row>
    <row r="28" spans="1:9" x14ac:dyDescent="0.25">
      <c r="A28" s="8">
        <v>2</v>
      </c>
      <c r="B28" s="15">
        <v>0.3641676593</v>
      </c>
      <c r="C28" s="15">
        <v>0.47973787810000001</v>
      </c>
      <c r="D28" s="15"/>
      <c r="E28" s="44">
        <v>0.3800641971</v>
      </c>
      <c r="F28" s="44">
        <v>0.49776791279999999</v>
      </c>
      <c r="H28" s="122">
        <v>0.26992696090000001</v>
      </c>
      <c r="I28" s="122">
        <v>0.40623805680000002</v>
      </c>
    </row>
    <row r="29" spans="1:9" x14ac:dyDescent="0.25">
      <c r="A29" s="8">
        <v>3</v>
      </c>
      <c r="B29" s="15">
        <v>0.30525365729999998</v>
      </c>
      <c r="C29" s="15">
        <v>0.42816690819999997</v>
      </c>
      <c r="D29" s="15"/>
      <c r="E29" s="44">
        <v>0.31956477350000001</v>
      </c>
      <c r="F29" s="44">
        <v>0.45126855119999998</v>
      </c>
      <c r="H29" s="122">
        <v>0.23918853900000001</v>
      </c>
      <c r="I29" s="122">
        <v>0.37454322940000001</v>
      </c>
    </row>
    <row r="30" spans="1:9" x14ac:dyDescent="0.25">
      <c r="A30" s="8">
        <v>4</v>
      </c>
      <c r="B30" s="15">
        <v>0.27947119920000002</v>
      </c>
      <c r="C30" s="15">
        <v>0.4112672369</v>
      </c>
      <c r="D30" s="15"/>
      <c r="E30" s="44">
        <v>0.28867285310000002</v>
      </c>
      <c r="F30" s="44">
        <v>0.42520424940000001</v>
      </c>
      <c r="H30" s="122">
        <v>0.22106512710000001</v>
      </c>
      <c r="I30" s="122">
        <v>0.35431163300000001</v>
      </c>
    </row>
    <row r="31" spans="1:9" x14ac:dyDescent="0.25">
      <c r="A31" s="8">
        <v>5</v>
      </c>
      <c r="B31" s="15">
        <v>0.25018013579999998</v>
      </c>
      <c r="C31" s="15">
        <v>0.3889890808</v>
      </c>
      <c r="D31" s="15"/>
      <c r="E31" s="44">
        <v>0.25889632309999999</v>
      </c>
      <c r="F31" s="44">
        <v>0.3983935388</v>
      </c>
      <c r="H31" s="122">
        <v>0.19950598520000001</v>
      </c>
      <c r="I31" s="122">
        <v>0.32730295190000003</v>
      </c>
    </row>
    <row r="32" spans="1:9" x14ac:dyDescent="0.25">
      <c r="A32" s="8">
        <v>6</v>
      </c>
      <c r="B32" s="15">
        <v>0.2358907871</v>
      </c>
      <c r="C32" s="15">
        <v>0.37628094010000002</v>
      </c>
      <c r="D32" s="15"/>
      <c r="E32" s="44">
        <v>0.22558512529999999</v>
      </c>
      <c r="F32" s="44">
        <v>0.36059121249999998</v>
      </c>
      <c r="H32" s="122"/>
      <c r="I32" s="122"/>
    </row>
    <row r="33" spans="1:9" x14ac:dyDescent="0.25">
      <c r="A33" s="8">
        <v>7</v>
      </c>
      <c r="B33" s="15">
        <v>0.22458538080000001</v>
      </c>
      <c r="C33" s="15">
        <v>0.35881006459999998</v>
      </c>
      <c r="D33" s="15"/>
      <c r="E33" s="44">
        <v>0.20744951380000001</v>
      </c>
      <c r="F33" s="44">
        <v>0.33653288790000002</v>
      </c>
      <c r="H33" s="44"/>
      <c r="I33" s="44"/>
    </row>
    <row r="34" spans="1:9" x14ac:dyDescent="0.25">
      <c r="A34" s="8">
        <v>8</v>
      </c>
      <c r="B34" s="15">
        <v>0.19966882320000001</v>
      </c>
      <c r="C34" s="15">
        <v>0.32842641410000001</v>
      </c>
      <c r="D34" s="15"/>
      <c r="E34" s="44">
        <v>0.19662429419999999</v>
      </c>
      <c r="F34" s="44">
        <v>0.32058149139999997</v>
      </c>
      <c r="H34" s="44"/>
      <c r="I34" s="44"/>
    </row>
    <row r="35" spans="1:9" x14ac:dyDescent="0.25">
      <c r="A35" s="8">
        <v>9</v>
      </c>
      <c r="B35" s="15">
        <v>0.18642032689999999</v>
      </c>
      <c r="C35" s="15">
        <v>0.31068738039999999</v>
      </c>
      <c r="D35" s="15"/>
      <c r="E35" s="131">
        <v>0.17959245739999999</v>
      </c>
      <c r="F35" s="131">
        <v>0.29832331239999998</v>
      </c>
      <c r="H35" s="44"/>
      <c r="I35" s="44"/>
    </row>
    <row r="36" spans="1:9" x14ac:dyDescent="0.25">
      <c r="A36" s="8">
        <v>10</v>
      </c>
      <c r="B36" s="15">
        <v>0.18324586979999999</v>
      </c>
      <c r="C36" s="15">
        <v>0.29919120059999998</v>
      </c>
      <c r="D36" s="15"/>
    </row>
    <row r="37" spans="1:9" x14ac:dyDescent="0.25">
      <c r="A37" s="11">
        <v>11</v>
      </c>
      <c r="B37" s="127">
        <v>0.17048974629999999</v>
      </c>
      <c r="C37" s="127">
        <v>0.2805300704</v>
      </c>
      <c r="D37" s="22"/>
      <c r="E37" s="6"/>
      <c r="F37" s="6"/>
      <c r="G37" s="6"/>
      <c r="H37" s="6"/>
      <c r="I37" s="6"/>
    </row>
    <row r="38" spans="1:9" x14ac:dyDescent="0.25">
      <c r="B38" s="12"/>
      <c r="C38" s="12"/>
      <c r="D38" s="12"/>
    </row>
    <row r="39" spans="1:9" x14ac:dyDescent="0.25">
      <c r="A39" s="17" t="s">
        <v>41</v>
      </c>
      <c r="B39" s="12"/>
      <c r="C39" s="12"/>
      <c r="D39" s="12"/>
    </row>
    <row r="40" spans="1:9" x14ac:dyDescent="0.25">
      <c r="A40" s="17" t="s">
        <v>56</v>
      </c>
      <c r="B40" s="12"/>
      <c r="C40" s="12"/>
      <c r="D40" s="12"/>
    </row>
    <row r="41" spans="1:9" x14ac:dyDescent="0.25">
      <c r="B41" s="12"/>
      <c r="C41" s="12"/>
      <c r="D41" s="12"/>
    </row>
    <row r="42" spans="1:9" x14ac:dyDescent="0.25">
      <c r="B42" s="12"/>
      <c r="C42" s="12"/>
      <c r="D42" s="12"/>
    </row>
    <row r="43" spans="1:9" x14ac:dyDescent="0.25">
      <c r="B43" s="12"/>
      <c r="C43" s="12"/>
      <c r="D43" s="12"/>
    </row>
    <row r="45" spans="1:9" ht="15" customHeight="1" x14ac:dyDescent="0.25"/>
  </sheetData>
  <mergeCells count="4">
    <mergeCell ref="B24:C24"/>
    <mergeCell ref="E24:F24"/>
    <mergeCell ref="H24:I24"/>
    <mergeCell ref="K4:S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592A5-B3B9-4F21-A149-B973378BBDEF}">
  <dimension ref="A3:Q48"/>
  <sheetViews>
    <sheetView workbookViewId="0">
      <selection activeCell="I28" sqref="I28"/>
    </sheetView>
  </sheetViews>
  <sheetFormatPr defaultRowHeight="15" x14ac:dyDescent="0.25"/>
  <cols>
    <col min="1" max="1" width="9.140625" style="158"/>
    <col min="2" max="5" width="13.28515625" customWidth="1"/>
    <col min="6" max="6" width="9.28515625" customWidth="1"/>
    <col min="7" max="7" width="10.42578125" customWidth="1"/>
    <col min="8" max="8" width="9.7109375" style="158" customWidth="1"/>
    <col min="9" max="9" width="11.85546875" customWidth="1"/>
    <col min="10" max="10" width="11.42578125" customWidth="1"/>
    <col min="13" max="13" width="14.5703125" customWidth="1"/>
    <col min="14" max="14" width="15.42578125" customWidth="1"/>
    <col min="15" max="15" width="15.28515625" customWidth="1"/>
  </cols>
  <sheetData>
    <row r="3" spans="1:17" ht="33" customHeight="1" x14ac:dyDescent="0.25">
      <c r="B3" s="240" t="s">
        <v>87</v>
      </c>
      <c r="C3" s="240" t="s">
        <v>86</v>
      </c>
      <c r="D3" s="167" t="s">
        <v>88</v>
      </c>
      <c r="F3" s="257" t="s">
        <v>165</v>
      </c>
      <c r="G3" s="257"/>
      <c r="H3" s="257"/>
      <c r="I3" s="257"/>
      <c r="L3" s="185" t="s">
        <v>166</v>
      </c>
    </row>
    <row r="4" spans="1:17" x14ac:dyDescent="0.25">
      <c r="A4" s="118">
        <v>2007</v>
      </c>
      <c r="B4" s="119">
        <v>3208279.14</v>
      </c>
      <c r="C4" s="155">
        <f>E35</f>
        <v>7207836.2999999998</v>
      </c>
      <c r="D4" s="144">
        <f>C4-B4</f>
        <v>3999557.1599999997</v>
      </c>
      <c r="F4" s="184" t="s">
        <v>114</v>
      </c>
      <c r="G4" s="184" t="s">
        <v>115</v>
      </c>
      <c r="H4" s="184" t="s">
        <v>116</v>
      </c>
      <c r="I4" s="184" t="s">
        <v>117</v>
      </c>
      <c r="K4" s="182">
        <v>2007</v>
      </c>
      <c r="L4" s="188" t="str">
        <f t="shared" ref="L4:L15" si="0">CONCATENATE($K4," ",D4)</f>
        <v>2007 3999557.16</v>
      </c>
      <c r="M4" s="188" t="str">
        <f t="shared" ref="M4:M15" si="1">CONCATENATE($K4*2," ",F5)</f>
        <v>4014 1733328.07</v>
      </c>
      <c r="N4" s="188" t="str">
        <f t="shared" ref="N4:N15" si="2">CONCATENATE($K4*3," ",G5)</f>
        <v>6021 1909766.88</v>
      </c>
      <c r="O4" s="188" t="str">
        <f t="shared" ref="O4:O15" si="3">CONCATENATE($K4*4," ",H5)</f>
        <v>8028 356462.19</v>
      </c>
      <c r="Q4" s="188"/>
    </row>
    <row r="5" spans="1:17" x14ac:dyDescent="0.25">
      <c r="A5" s="118">
        <f>A4+1</f>
        <v>2008</v>
      </c>
      <c r="B5" s="119">
        <v>3210078.96</v>
      </c>
      <c r="C5" s="183">
        <f t="shared" ref="C5:C15" si="4">E36</f>
        <v>7182204.2999999998</v>
      </c>
      <c r="D5" s="144">
        <f t="shared" ref="D5:D15" si="5">C5-B5</f>
        <v>3972125.34</v>
      </c>
      <c r="F5" s="144">
        <f t="shared" ref="F5:F16" si="6">B35-B19</f>
        <v>1733328.07</v>
      </c>
      <c r="G5" s="144">
        <f t="shared" ref="G5:G16" si="7">C35-C19</f>
        <v>1909766.88</v>
      </c>
      <c r="H5" s="144">
        <f t="shared" ref="H5:H16" si="8">D35-D19</f>
        <v>356462.19</v>
      </c>
      <c r="I5" s="144">
        <f t="shared" ref="I5:I16" si="9">E35-E19</f>
        <v>3999557.1599999997</v>
      </c>
      <c r="K5" s="182">
        <v>2008</v>
      </c>
      <c r="L5" s="188" t="str">
        <f t="shared" si="0"/>
        <v>2008 3972125.34</v>
      </c>
      <c r="M5" s="188" t="str">
        <f t="shared" si="1"/>
        <v>4016 1764784.22</v>
      </c>
      <c r="N5" s="188" t="str">
        <f t="shared" si="2"/>
        <v>6024 1856541.31</v>
      </c>
      <c r="O5" s="188" t="str">
        <f t="shared" si="3"/>
        <v>8032 350799.75</v>
      </c>
      <c r="P5" s="182"/>
      <c r="Q5" s="188"/>
    </row>
    <row r="6" spans="1:17" x14ac:dyDescent="0.25">
      <c r="A6" s="118">
        <f t="shared" ref="A6:A15" si="10">A5+1</f>
        <v>2009</v>
      </c>
      <c r="B6" s="119">
        <v>3345265.44</v>
      </c>
      <c r="C6" s="183">
        <f t="shared" si="4"/>
        <v>8011061.0999999996</v>
      </c>
      <c r="D6" s="144">
        <f t="shared" si="5"/>
        <v>4665795.66</v>
      </c>
      <c r="F6" s="144">
        <f t="shared" si="6"/>
        <v>1764784.22</v>
      </c>
      <c r="G6" s="144">
        <f t="shared" si="7"/>
        <v>1856541.3100000005</v>
      </c>
      <c r="H6" s="144">
        <f t="shared" si="8"/>
        <v>350799.74999999994</v>
      </c>
      <c r="I6" s="144">
        <f t="shared" si="9"/>
        <v>3972125.34</v>
      </c>
      <c r="K6" s="182">
        <v>2009</v>
      </c>
      <c r="L6" s="188" t="str">
        <f t="shared" si="0"/>
        <v>2009 4665795.66</v>
      </c>
      <c r="M6" s="188" t="str">
        <f t="shared" si="1"/>
        <v>4018 2064078.71</v>
      </c>
      <c r="N6" s="188" t="str">
        <f t="shared" si="2"/>
        <v>6027 2316651.77</v>
      </c>
      <c r="O6" s="188" t="str">
        <f t="shared" si="3"/>
        <v>8036 285065.22</v>
      </c>
      <c r="P6" s="182"/>
      <c r="Q6" s="188"/>
    </row>
    <row r="7" spans="1:17" x14ac:dyDescent="0.25">
      <c r="A7" s="118">
        <f t="shared" si="10"/>
        <v>2010</v>
      </c>
      <c r="B7" s="119">
        <v>3610438.92</v>
      </c>
      <c r="C7" s="183">
        <f t="shared" si="4"/>
        <v>9265662.3000000007</v>
      </c>
      <c r="D7" s="144">
        <f t="shared" si="5"/>
        <v>5655223.3800000008</v>
      </c>
      <c r="F7" s="144">
        <f t="shared" si="6"/>
        <v>2064078.71</v>
      </c>
      <c r="G7" s="144">
        <f t="shared" si="7"/>
        <v>2316651.7700000005</v>
      </c>
      <c r="H7" s="144">
        <f t="shared" si="8"/>
        <v>285065.21999999997</v>
      </c>
      <c r="I7" s="144">
        <f t="shared" si="9"/>
        <v>4665795.66</v>
      </c>
      <c r="K7" s="182">
        <v>2010</v>
      </c>
      <c r="L7" s="188" t="str">
        <f t="shared" si="0"/>
        <v>2010 5655223.38</v>
      </c>
      <c r="M7" s="188" t="str">
        <f t="shared" si="1"/>
        <v>4020 2406990.59</v>
      </c>
      <c r="N7" s="188" t="str">
        <f t="shared" si="2"/>
        <v>6030 3064761.84</v>
      </c>
      <c r="O7" s="188" t="str">
        <f t="shared" si="3"/>
        <v>8040 183470.92</v>
      </c>
      <c r="P7" s="182"/>
      <c r="Q7" s="188"/>
    </row>
    <row r="8" spans="1:17" x14ac:dyDescent="0.25">
      <c r="A8" s="118">
        <f t="shared" si="10"/>
        <v>2011</v>
      </c>
      <c r="B8" s="119">
        <v>3792720.69</v>
      </c>
      <c r="C8" s="183">
        <f t="shared" si="4"/>
        <v>9351629.0999999996</v>
      </c>
      <c r="D8" s="144">
        <f t="shared" si="5"/>
        <v>5558908.4100000001</v>
      </c>
      <c r="F8" s="144">
        <f t="shared" si="6"/>
        <v>2406990.59</v>
      </c>
      <c r="G8" s="144">
        <f t="shared" si="7"/>
        <v>3064761.84</v>
      </c>
      <c r="H8" s="144">
        <f t="shared" si="8"/>
        <v>183470.92000000004</v>
      </c>
      <c r="I8" s="144">
        <f t="shared" si="9"/>
        <v>5655223.3800000008</v>
      </c>
      <c r="K8" s="182">
        <v>2011</v>
      </c>
      <c r="L8" s="188" t="str">
        <f t="shared" si="0"/>
        <v>2011 5558908.41</v>
      </c>
      <c r="M8" s="188" t="str">
        <f t="shared" si="1"/>
        <v>4022 2418570.17</v>
      </c>
      <c r="N8" s="188" t="str">
        <f t="shared" si="2"/>
        <v>6033 2939971.85</v>
      </c>
      <c r="O8" s="188" t="str">
        <f t="shared" si="3"/>
        <v>8044 200366.44</v>
      </c>
      <c r="P8" s="182"/>
      <c r="Q8" s="188"/>
    </row>
    <row r="9" spans="1:17" x14ac:dyDescent="0.25">
      <c r="A9" s="118">
        <f t="shared" si="10"/>
        <v>2012</v>
      </c>
      <c r="B9" s="119">
        <v>3703329.63</v>
      </c>
      <c r="C9" s="183">
        <f t="shared" si="4"/>
        <v>9221102.8000000007</v>
      </c>
      <c r="D9" s="144">
        <f t="shared" si="5"/>
        <v>5517773.1700000009</v>
      </c>
      <c r="F9" s="144">
        <f t="shared" si="6"/>
        <v>2418570.17</v>
      </c>
      <c r="G9" s="144">
        <f t="shared" si="7"/>
        <v>2939971.85</v>
      </c>
      <c r="H9" s="144">
        <f t="shared" si="8"/>
        <v>200366.44</v>
      </c>
      <c r="I9" s="144">
        <f t="shared" si="9"/>
        <v>5558908.4100000001</v>
      </c>
      <c r="K9" s="182">
        <v>2012</v>
      </c>
      <c r="L9" s="188" t="str">
        <f t="shared" si="0"/>
        <v>2012 5517773.17</v>
      </c>
      <c r="M9" s="188" t="str">
        <f t="shared" si="1"/>
        <v>4024 2320269.83</v>
      </c>
      <c r="N9" s="188" t="str">
        <f t="shared" si="2"/>
        <v>6036 2990787.18</v>
      </c>
      <c r="O9" s="188" t="str">
        <f t="shared" si="3"/>
        <v>8048 206716.1</v>
      </c>
      <c r="P9" s="182"/>
      <c r="Q9" s="188"/>
    </row>
    <row r="10" spans="1:17" x14ac:dyDescent="0.25">
      <c r="A10" s="118">
        <f t="shared" si="10"/>
        <v>2013</v>
      </c>
      <c r="B10" s="119">
        <v>3598140.15</v>
      </c>
      <c r="C10" s="183">
        <f t="shared" si="4"/>
        <v>8769378.8000000007</v>
      </c>
      <c r="D10" s="144">
        <f t="shared" si="5"/>
        <v>5171238.6500000004</v>
      </c>
      <c r="F10" s="144">
        <f t="shared" si="6"/>
        <v>2320269.83</v>
      </c>
      <c r="G10" s="144">
        <f t="shared" si="7"/>
        <v>2990787.18</v>
      </c>
      <c r="H10" s="144">
        <f t="shared" si="8"/>
        <v>206716.10000000009</v>
      </c>
      <c r="I10" s="144">
        <f t="shared" si="9"/>
        <v>5517773.1700000009</v>
      </c>
      <c r="K10" s="182">
        <v>2013</v>
      </c>
      <c r="L10" s="188" t="str">
        <f t="shared" si="0"/>
        <v>2013 5171238.65</v>
      </c>
      <c r="M10" s="188" t="str">
        <f t="shared" si="1"/>
        <v>4026 2321963.86</v>
      </c>
      <c r="N10" s="188" t="str">
        <f t="shared" si="2"/>
        <v>6039 2610260.56</v>
      </c>
      <c r="O10" s="188" t="str">
        <f t="shared" si="3"/>
        <v>8052 239014.13</v>
      </c>
      <c r="P10" s="182"/>
      <c r="Q10" s="188"/>
    </row>
    <row r="11" spans="1:17" x14ac:dyDescent="0.25">
      <c r="A11" s="118">
        <f t="shared" si="10"/>
        <v>2014</v>
      </c>
      <c r="B11" s="119">
        <v>3507949.17</v>
      </c>
      <c r="C11" s="183">
        <f t="shared" si="4"/>
        <v>8861284.5999999996</v>
      </c>
      <c r="D11" s="144">
        <f t="shared" si="5"/>
        <v>5353335.43</v>
      </c>
      <c r="F11" s="144">
        <f t="shared" si="6"/>
        <v>2321963.8600000003</v>
      </c>
      <c r="G11" s="144">
        <f t="shared" si="7"/>
        <v>2610260.5599999996</v>
      </c>
      <c r="H11" s="144">
        <f t="shared" si="8"/>
        <v>239014.13</v>
      </c>
      <c r="I11" s="144">
        <f t="shared" si="9"/>
        <v>5171238.6500000004</v>
      </c>
      <c r="K11" s="182">
        <v>2014</v>
      </c>
      <c r="L11" s="188" t="str">
        <f t="shared" si="0"/>
        <v>2014 5353335.43</v>
      </c>
      <c r="M11" s="188" t="str">
        <f t="shared" si="1"/>
        <v>4028 2057202.95</v>
      </c>
      <c r="N11" s="188" t="str">
        <f t="shared" si="2"/>
        <v>6042 3010963.4</v>
      </c>
      <c r="O11" s="188" t="str">
        <f t="shared" si="3"/>
        <v>8056 285169.09</v>
      </c>
      <c r="P11" s="182"/>
      <c r="Q11" s="188"/>
    </row>
    <row r="12" spans="1:17" x14ac:dyDescent="0.25">
      <c r="A12" s="118">
        <f t="shared" si="10"/>
        <v>2015</v>
      </c>
      <c r="B12" s="119">
        <v>3398960.07</v>
      </c>
      <c r="C12" s="183">
        <f t="shared" si="4"/>
        <v>8327508</v>
      </c>
      <c r="D12" s="144">
        <f t="shared" si="5"/>
        <v>4928547.93</v>
      </c>
      <c r="F12" s="144">
        <f t="shared" si="6"/>
        <v>2057202.95</v>
      </c>
      <c r="G12" s="144">
        <f t="shared" si="7"/>
        <v>3010963.4</v>
      </c>
      <c r="H12" s="144">
        <f t="shared" si="8"/>
        <v>285169.09000000008</v>
      </c>
      <c r="I12" s="144">
        <f t="shared" si="9"/>
        <v>5353335.43</v>
      </c>
      <c r="K12" s="182">
        <v>2015</v>
      </c>
      <c r="L12" s="188" t="str">
        <f t="shared" si="0"/>
        <v>2015 4928547.93</v>
      </c>
      <c r="M12" s="188" t="str">
        <f t="shared" si="1"/>
        <v>4030 1983277.95</v>
      </c>
      <c r="N12" s="188" t="str">
        <f t="shared" si="2"/>
        <v>6045 2655142.39</v>
      </c>
      <c r="O12" s="188" t="str">
        <f t="shared" si="3"/>
        <v>8060 290127.55</v>
      </c>
      <c r="P12" s="182"/>
      <c r="Q12" s="188"/>
    </row>
    <row r="13" spans="1:17" x14ac:dyDescent="0.25">
      <c r="A13" s="118">
        <f t="shared" si="10"/>
        <v>2016</v>
      </c>
      <c r="B13" s="119">
        <v>3376862.28</v>
      </c>
      <c r="C13" s="183">
        <f t="shared" si="4"/>
        <v>7913685.2999999998</v>
      </c>
      <c r="D13" s="144">
        <f t="shared" si="5"/>
        <v>4536823.0199999996</v>
      </c>
      <c r="F13" s="144">
        <f t="shared" si="6"/>
        <v>1983277.9500000002</v>
      </c>
      <c r="G13" s="144">
        <f t="shared" si="7"/>
        <v>2655142.39</v>
      </c>
      <c r="H13" s="144">
        <f t="shared" si="8"/>
        <v>290127.55000000005</v>
      </c>
      <c r="I13" s="144">
        <f t="shared" si="9"/>
        <v>4928547.93</v>
      </c>
      <c r="K13" s="182">
        <v>2016</v>
      </c>
      <c r="L13" s="188" t="str">
        <f t="shared" si="0"/>
        <v>2016 4536823.02</v>
      </c>
      <c r="M13" s="188" t="str">
        <f t="shared" si="1"/>
        <v>4032 1752311.14</v>
      </c>
      <c r="N13" s="188" t="str">
        <f t="shared" si="2"/>
        <v>6048 2475880.08</v>
      </c>
      <c r="O13" s="188" t="str">
        <f t="shared" si="3"/>
        <v>8064 308631.81</v>
      </c>
      <c r="P13" s="182"/>
      <c r="Q13" s="188"/>
    </row>
    <row r="14" spans="1:17" x14ac:dyDescent="0.25">
      <c r="A14" s="118">
        <f t="shared" si="10"/>
        <v>2017</v>
      </c>
      <c r="B14" s="119">
        <v>3323167.65</v>
      </c>
      <c r="C14" s="183">
        <f t="shared" si="4"/>
        <v>7960052.9000000004</v>
      </c>
      <c r="D14" s="144">
        <f t="shared" si="5"/>
        <v>4636885.25</v>
      </c>
      <c r="F14" s="144">
        <f t="shared" si="6"/>
        <v>1752311.1400000001</v>
      </c>
      <c r="G14" s="144">
        <f t="shared" si="7"/>
        <v>2475880.0800000005</v>
      </c>
      <c r="H14" s="144">
        <f t="shared" si="8"/>
        <v>308631.81000000006</v>
      </c>
      <c r="I14" s="144">
        <f t="shared" si="9"/>
        <v>4536823.0199999996</v>
      </c>
      <c r="K14" s="182">
        <v>2017</v>
      </c>
      <c r="L14" s="188" t="str">
        <f t="shared" si="0"/>
        <v>2017 4636885.25</v>
      </c>
      <c r="M14" s="188" t="str">
        <f t="shared" si="1"/>
        <v>4034 1742532.61</v>
      </c>
      <c r="N14" s="188" t="str">
        <f t="shared" si="2"/>
        <v>6051 2512515.39</v>
      </c>
      <c r="O14" s="188" t="str">
        <f t="shared" si="3"/>
        <v>8068 381837.22</v>
      </c>
      <c r="P14" s="182"/>
      <c r="Q14" s="188"/>
    </row>
    <row r="15" spans="1:17" x14ac:dyDescent="0.25">
      <c r="A15" s="118">
        <f t="shared" si="10"/>
        <v>2018</v>
      </c>
      <c r="B15" s="119">
        <v>3207579.21</v>
      </c>
      <c r="C15" s="183">
        <f t="shared" si="4"/>
        <v>7424260.5999999996</v>
      </c>
      <c r="D15" s="144">
        <f t="shared" si="5"/>
        <v>4216681.3899999997</v>
      </c>
      <c r="F15" s="144">
        <f t="shared" si="6"/>
        <v>1742532.6099999999</v>
      </c>
      <c r="G15" s="144">
        <f t="shared" si="7"/>
        <v>2512515.39</v>
      </c>
      <c r="H15" s="144">
        <f t="shared" si="8"/>
        <v>381837.22</v>
      </c>
      <c r="I15" s="144">
        <f t="shared" si="9"/>
        <v>4636885.25</v>
      </c>
      <c r="K15" s="182">
        <v>2018</v>
      </c>
      <c r="L15" s="188" t="str">
        <f t="shared" si="0"/>
        <v>2018 4216681.39</v>
      </c>
      <c r="M15" s="188" t="str">
        <f t="shared" si="1"/>
        <v>4036 1518712.58</v>
      </c>
      <c r="N15" s="188" t="str">
        <f t="shared" si="2"/>
        <v>6054 2225492.93</v>
      </c>
      <c r="O15" s="188" t="str">
        <f t="shared" si="3"/>
        <v>8072 472475.78</v>
      </c>
      <c r="P15" s="182"/>
      <c r="Q15" s="188"/>
    </row>
    <row r="16" spans="1:17" x14ac:dyDescent="0.25">
      <c r="F16" s="144">
        <f t="shared" si="6"/>
        <v>1518712.58</v>
      </c>
      <c r="G16" s="144">
        <f t="shared" si="7"/>
        <v>2225492.9300000002</v>
      </c>
      <c r="H16" s="144">
        <f t="shared" si="8"/>
        <v>472475.77999999991</v>
      </c>
      <c r="I16" s="144">
        <f t="shared" si="9"/>
        <v>4216681.3899999997</v>
      </c>
    </row>
    <row r="17" spans="1:16" s="182" customFormat="1" x14ac:dyDescent="0.25">
      <c r="A17" s="185" t="s">
        <v>164</v>
      </c>
    </row>
    <row r="18" spans="1:16" s="182" customFormat="1" x14ac:dyDescent="0.25">
      <c r="B18" s="184" t="s">
        <v>114</v>
      </c>
      <c r="C18" s="184" t="s">
        <v>115</v>
      </c>
      <c r="D18" s="184" t="s">
        <v>116</v>
      </c>
      <c r="E18" s="184" t="s">
        <v>117</v>
      </c>
      <c r="F18" s="184"/>
      <c r="G18" s="184"/>
    </row>
    <row r="19" spans="1:16" s="182" customFormat="1" x14ac:dyDescent="0.25">
      <c r="A19" s="182">
        <v>2007</v>
      </c>
      <c r="B19" s="188">
        <v>499650.03</v>
      </c>
      <c r="C19" s="188">
        <v>2334566.5200000005</v>
      </c>
      <c r="D19" s="188">
        <v>374062.59</v>
      </c>
      <c r="E19" s="188">
        <v>3208279.14</v>
      </c>
      <c r="F19" s="144"/>
      <c r="G19" s="144"/>
      <c r="M19" s="120"/>
      <c r="N19" s="120"/>
      <c r="O19" s="120"/>
      <c r="P19" s="120"/>
    </row>
    <row r="20" spans="1:16" s="182" customFormat="1" x14ac:dyDescent="0.25">
      <c r="A20" s="182">
        <v>2008</v>
      </c>
      <c r="B20" s="188">
        <v>518148.18</v>
      </c>
      <c r="C20" s="188">
        <v>2373862.59</v>
      </c>
      <c r="D20" s="188">
        <v>318068.19</v>
      </c>
      <c r="E20" s="188">
        <v>3210078.96</v>
      </c>
      <c r="F20" s="144"/>
      <c r="G20" s="144"/>
    </row>
    <row r="21" spans="1:16" s="182" customFormat="1" x14ac:dyDescent="0.25">
      <c r="A21" s="182">
        <v>2009</v>
      </c>
      <c r="B21" s="188">
        <v>507049.29</v>
      </c>
      <c r="C21" s="188">
        <v>2475452.4299999997</v>
      </c>
      <c r="D21" s="188">
        <v>362763.72</v>
      </c>
      <c r="E21" s="188">
        <v>3345265.44</v>
      </c>
      <c r="F21" s="144"/>
      <c r="G21" s="144"/>
    </row>
    <row r="22" spans="1:16" s="182" customFormat="1" x14ac:dyDescent="0.25">
      <c r="A22" s="182">
        <v>2010</v>
      </c>
      <c r="B22" s="188">
        <v>477852.21</v>
      </c>
      <c r="C22" s="188">
        <v>2715128.46</v>
      </c>
      <c r="D22" s="188">
        <v>417458.25</v>
      </c>
      <c r="E22" s="188">
        <v>3610438.92</v>
      </c>
      <c r="F22" s="144"/>
      <c r="G22" s="144"/>
    </row>
    <row r="23" spans="1:16" s="182" customFormat="1" x14ac:dyDescent="0.25">
      <c r="A23" s="182">
        <v>2011</v>
      </c>
      <c r="B23" s="188">
        <v>438656.13</v>
      </c>
      <c r="C23" s="188">
        <v>2888211.15</v>
      </c>
      <c r="D23" s="188">
        <v>465853.41</v>
      </c>
      <c r="E23" s="188">
        <v>3792720.69</v>
      </c>
      <c r="F23" s="144"/>
      <c r="G23" s="144"/>
    </row>
    <row r="24" spans="1:16" s="182" customFormat="1" x14ac:dyDescent="0.25">
      <c r="A24" s="182">
        <v>2012</v>
      </c>
      <c r="B24" s="188">
        <v>406259.37</v>
      </c>
      <c r="C24" s="188">
        <v>2746525.32</v>
      </c>
      <c r="D24" s="188">
        <v>550544.93999999994</v>
      </c>
      <c r="E24" s="188">
        <v>3703329.63</v>
      </c>
      <c r="F24" s="144"/>
      <c r="G24" s="144"/>
    </row>
    <row r="25" spans="1:16" s="182" customFormat="1" x14ac:dyDescent="0.25">
      <c r="A25" s="182">
        <v>2013</v>
      </c>
      <c r="B25" s="188">
        <v>381561.84</v>
      </c>
      <c r="C25" s="188">
        <v>2647335.2400000002</v>
      </c>
      <c r="D25" s="188">
        <v>569243.06999999995</v>
      </c>
      <c r="E25" s="188">
        <v>3598140.15</v>
      </c>
      <c r="F25" s="144"/>
      <c r="G25" s="144"/>
    </row>
    <row r="26" spans="1:16" s="182" customFormat="1" x14ac:dyDescent="0.25">
      <c r="A26" s="182">
        <v>2014</v>
      </c>
      <c r="B26" s="188">
        <v>359464.05</v>
      </c>
      <c r="C26" s="188">
        <v>2571742.8000000003</v>
      </c>
      <c r="D26" s="188">
        <v>576742.31999999995</v>
      </c>
      <c r="E26" s="188">
        <v>3507949.17</v>
      </c>
      <c r="F26" s="144"/>
      <c r="G26" s="144"/>
    </row>
    <row r="27" spans="1:16" s="182" customFormat="1" x14ac:dyDescent="0.25">
      <c r="A27" s="182">
        <v>2015</v>
      </c>
      <c r="B27" s="188">
        <v>347465.25</v>
      </c>
      <c r="C27" s="188">
        <v>2473652.61</v>
      </c>
      <c r="D27" s="188">
        <v>577842.21</v>
      </c>
      <c r="E27" s="188">
        <v>3398960.07</v>
      </c>
      <c r="F27" s="144"/>
      <c r="G27" s="144"/>
    </row>
    <row r="28" spans="1:16" s="182" customFormat="1" x14ac:dyDescent="0.25">
      <c r="A28" s="182">
        <v>2016</v>
      </c>
      <c r="B28" s="188">
        <v>346365.36</v>
      </c>
      <c r="C28" s="188">
        <v>2441555.8199999998</v>
      </c>
      <c r="D28" s="188">
        <v>588941.1</v>
      </c>
      <c r="E28" s="188">
        <v>3376862.28</v>
      </c>
      <c r="F28" s="144"/>
      <c r="G28" s="144"/>
    </row>
    <row r="29" spans="1:16" s="182" customFormat="1" x14ac:dyDescent="0.25">
      <c r="A29" s="182">
        <v>2017</v>
      </c>
      <c r="B29" s="188">
        <v>337066.29</v>
      </c>
      <c r="C29" s="188">
        <v>2393660.61</v>
      </c>
      <c r="D29" s="188">
        <v>592440.75</v>
      </c>
      <c r="E29" s="188">
        <v>3323167.65</v>
      </c>
      <c r="F29" s="144"/>
      <c r="G29" s="144"/>
    </row>
    <row r="30" spans="1:16" s="182" customFormat="1" x14ac:dyDescent="0.25">
      <c r="A30" s="182">
        <v>2018</v>
      </c>
      <c r="B30" s="188">
        <v>327767.21999999997</v>
      </c>
      <c r="C30" s="188">
        <v>2344065.5699999998</v>
      </c>
      <c r="D30" s="188">
        <v>535746.42000000004</v>
      </c>
      <c r="E30" s="188">
        <v>3207579.21</v>
      </c>
      <c r="F30" s="144"/>
      <c r="G30" s="144"/>
    </row>
    <row r="31" spans="1:16" s="182" customFormat="1" x14ac:dyDescent="0.25">
      <c r="A31" s="182" t="s">
        <v>162</v>
      </c>
    </row>
    <row r="32" spans="1:16" x14ac:dyDescent="0.25">
      <c r="A32" s="138"/>
      <c r="B32" s="121"/>
      <c r="C32" s="121"/>
      <c r="D32" s="121"/>
      <c r="E32" s="121"/>
      <c r="F32" s="121"/>
      <c r="G32" s="121"/>
    </row>
    <row r="33" spans="1:11" x14ac:dyDescent="0.25">
      <c r="A33" s="185" t="s">
        <v>163</v>
      </c>
      <c r="B33" s="182"/>
      <c r="C33" s="182"/>
      <c r="D33" s="182"/>
      <c r="E33" s="182"/>
      <c r="F33" s="182"/>
    </row>
    <row r="34" spans="1:11" x14ac:dyDescent="0.25">
      <c r="A34" s="182"/>
      <c r="B34" s="184" t="s">
        <v>114</v>
      </c>
      <c r="C34" s="184" t="s">
        <v>115</v>
      </c>
      <c r="D34" s="184" t="s">
        <v>116</v>
      </c>
      <c r="E34" s="184" t="s">
        <v>117</v>
      </c>
      <c r="F34" s="186"/>
      <c r="I34" s="189"/>
      <c r="J34" s="189"/>
      <c r="K34" s="189"/>
    </row>
    <row r="35" spans="1:11" x14ac:dyDescent="0.25">
      <c r="A35" s="182">
        <v>2007</v>
      </c>
      <c r="B35" s="188">
        <v>2232978.1</v>
      </c>
      <c r="C35" s="188">
        <v>4244333.4000000004</v>
      </c>
      <c r="D35" s="188">
        <v>730524.78</v>
      </c>
      <c r="E35" s="188">
        <v>7207836.2999999998</v>
      </c>
      <c r="F35" s="144"/>
      <c r="I35" s="187"/>
      <c r="J35" s="187"/>
      <c r="K35" s="187"/>
    </row>
    <row r="36" spans="1:11" x14ac:dyDescent="0.25">
      <c r="A36" s="182">
        <v>2008</v>
      </c>
      <c r="B36" s="188">
        <v>2282932.4</v>
      </c>
      <c r="C36" s="188">
        <v>4230403.9000000004</v>
      </c>
      <c r="D36" s="188">
        <v>668867.93999999994</v>
      </c>
      <c r="E36" s="188">
        <v>7182204.2999999998</v>
      </c>
      <c r="F36" s="144"/>
      <c r="I36" s="187"/>
      <c r="J36" s="187"/>
      <c r="K36" s="187"/>
    </row>
    <row r="37" spans="1:11" x14ac:dyDescent="0.25">
      <c r="A37" s="182">
        <v>2009</v>
      </c>
      <c r="B37" s="188">
        <v>2571128</v>
      </c>
      <c r="C37" s="188">
        <v>4792104.2</v>
      </c>
      <c r="D37" s="188">
        <v>647828.93999999994</v>
      </c>
      <c r="E37" s="188">
        <v>8011061.0999999996</v>
      </c>
      <c r="F37" s="144"/>
      <c r="I37" s="187"/>
      <c r="J37" s="187"/>
      <c r="K37" s="187"/>
    </row>
    <row r="38" spans="1:11" x14ac:dyDescent="0.25">
      <c r="A38" s="182">
        <v>2010</v>
      </c>
      <c r="B38" s="188">
        <v>2884842.8</v>
      </c>
      <c r="C38" s="188">
        <v>5779890.2999999998</v>
      </c>
      <c r="D38" s="188">
        <v>600929.17000000004</v>
      </c>
      <c r="E38" s="188">
        <v>9265662.3000000007</v>
      </c>
      <c r="F38" s="144"/>
      <c r="I38" s="187"/>
      <c r="J38" s="187"/>
      <c r="K38" s="187"/>
    </row>
    <row r="39" spans="1:11" x14ac:dyDescent="0.25">
      <c r="A39" s="182">
        <v>2011</v>
      </c>
      <c r="B39" s="188">
        <v>2857226.3</v>
      </c>
      <c r="C39" s="188">
        <v>5828183</v>
      </c>
      <c r="D39" s="188">
        <v>666219.85</v>
      </c>
      <c r="E39" s="188">
        <v>9351629.0999999996</v>
      </c>
      <c r="F39" s="144"/>
      <c r="I39" s="187"/>
      <c r="J39" s="187"/>
      <c r="K39" s="187"/>
    </row>
    <row r="40" spans="1:11" x14ac:dyDescent="0.25">
      <c r="A40" s="182">
        <v>2012</v>
      </c>
      <c r="B40" s="188">
        <v>2726529.2</v>
      </c>
      <c r="C40" s="188">
        <v>5737312.5</v>
      </c>
      <c r="D40" s="188">
        <v>757261.04</v>
      </c>
      <c r="E40" s="188">
        <v>9221102.8000000007</v>
      </c>
      <c r="F40" s="144"/>
      <c r="I40" s="187"/>
      <c r="J40" s="187"/>
      <c r="K40" s="187"/>
    </row>
    <row r="41" spans="1:11" x14ac:dyDescent="0.25">
      <c r="A41" s="182">
        <v>2013</v>
      </c>
      <c r="B41" s="188">
        <v>2703525.7</v>
      </c>
      <c r="C41" s="188">
        <v>5257595.8</v>
      </c>
      <c r="D41" s="188">
        <v>808257.2</v>
      </c>
      <c r="E41" s="188">
        <v>8769378.8000000007</v>
      </c>
      <c r="F41" s="144"/>
      <c r="I41" s="187"/>
      <c r="J41" s="187"/>
      <c r="K41" s="187"/>
    </row>
    <row r="42" spans="1:11" x14ac:dyDescent="0.25">
      <c r="A42" s="182">
        <v>2014</v>
      </c>
      <c r="B42" s="188">
        <v>2416667</v>
      </c>
      <c r="C42" s="188">
        <v>5582706.2000000002</v>
      </c>
      <c r="D42" s="188">
        <v>861911.41</v>
      </c>
      <c r="E42" s="188">
        <v>8861284.5999999996</v>
      </c>
      <c r="F42" s="144"/>
      <c r="I42" s="187"/>
      <c r="J42" s="187"/>
      <c r="K42" s="187"/>
    </row>
    <row r="43" spans="1:11" x14ac:dyDescent="0.25">
      <c r="A43" s="182">
        <v>2015</v>
      </c>
      <c r="B43" s="188">
        <v>2330743.2000000002</v>
      </c>
      <c r="C43" s="188">
        <v>5128795</v>
      </c>
      <c r="D43" s="188">
        <v>867969.76</v>
      </c>
      <c r="E43" s="188">
        <v>8327508</v>
      </c>
      <c r="F43" s="144"/>
      <c r="I43" s="187"/>
      <c r="J43" s="187"/>
      <c r="K43" s="187"/>
    </row>
    <row r="44" spans="1:11" x14ac:dyDescent="0.25">
      <c r="A44" s="182">
        <v>2016</v>
      </c>
      <c r="B44" s="188">
        <v>2098676.5</v>
      </c>
      <c r="C44" s="188">
        <v>4917435.9000000004</v>
      </c>
      <c r="D44" s="188">
        <v>897572.91</v>
      </c>
      <c r="E44" s="188">
        <v>7913685.2999999998</v>
      </c>
      <c r="F44" s="144"/>
      <c r="I44" s="187"/>
      <c r="J44" s="187"/>
      <c r="K44" s="187"/>
    </row>
    <row r="45" spans="1:11" x14ac:dyDescent="0.25">
      <c r="A45" s="182">
        <v>2017</v>
      </c>
      <c r="B45" s="188">
        <v>2079598.9</v>
      </c>
      <c r="C45" s="188">
        <v>4906176</v>
      </c>
      <c r="D45" s="188">
        <v>974277.97</v>
      </c>
      <c r="E45" s="188">
        <v>7960052.9000000004</v>
      </c>
      <c r="F45" s="144"/>
      <c r="I45" s="187"/>
      <c r="J45" s="187"/>
      <c r="K45" s="187"/>
    </row>
    <row r="46" spans="1:11" x14ac:dyDescent="0.25">
      <c r="A46" s="182">
        <v>2018</v>
      </c>
      <c r="B46" s="188">
        <v>1846479.8</v>
      </c>
      <c r="C46" s="188">
        <v>4569558.5</v>
      </c>
      <c r="D46" s="188">
        <v>1008222.2</v>
      </c>
      <c r="E46" s="188">
        <v>7424260.5999999996</v>
      </c>
      <c r="F46" s="144"/>
    </row>
    <row r="47" spans="1:11" x14ac:dyDescent="0.25">
      <c r="A47" s="182"/>
      <c r="B47" s="182"/>
      <c r="C47" s="182"/>
      <c r="D47" s="182"/>
      <c r="E47" s="182"/>
      <c r="F47" s="182"/>
    </row>
    <row r="48" spans="1:11" x14ac:dyDescent="0.25">
      <c r="A48" s="182"/>
      <c r="B48" s="182"/>
      <c r="C48" s="182"/>
      <c r="D48" s="182"/>
      <c r="E48" s="182"/>
      <c r="F48" s="182"/>
    </row>
  </sheetData>
  <mergeCells count="1">
    <mergeCell ref="F3:I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6"/>
  <sheetViews>
    <sheetView workbookViewId="0">
      <selection activeCell="B8" sqref="B8"/>
    </sheetView>
  </sheetViews>
  <sheetFormatPr defaultColWidth="12" defaultRowHeight="15" x14ac:dyDescent="0.25"/>
  <cols>
    <col min="1" max="1" width="12" style="2"/>
    <col min="2" max="2" width="12" style="1"/>
  </cols>
  <sheetData>
    <row r="1" spans="1:3" x14ac:dyDescent="0.25">
      <c r="A1" s="3" t="s">
        <v>4</v>
      </c>
    </row>
    <row r="2" spans="1:3" x14ac:dyDescent="0.25">
      <c r="A2" s="2" t="s">
        <v>1</v>
      </c>
    </row>
    <row r="3" spans="1:3" x14ac:dyDescent="0.25">
      <c r="A3" s="2" t="s">
        <v>2</v>
      </c>
      <c r="B3" s="1" t="s">
        <v>3</v>
      </c>
    </row>
    <row r="4" spans="1:3" x14ac:dyDescent="0.25">
      <c r="A4" s="2">
        <v>35065</v>
      </c>
      <c r="B4" s="1">
        <v>156.858</v>
      </c>
      <c r="C4" s="2"/>
    </row>
    <row r="5" spans="1:3" x14ac:dyDescent="0.25">
      <c r="A5" s="2">
        <v>35431</v>
      </c>
      <c r="B5" s="1">
        <v>160.52500000000001</v>
      </c>
      <c r="C5" s="2"/>
    </row>
    <row r="6" spans="1:3" x14ac:dyDescent="0.25">
      <c r="A6" s="2">
        <v>35796</v>
      </c>
      <c r="B6" s="1">
        <v>163.00800000000001</v>
      </c>
      <c r="C6" s="2"/>
    </row>
    <row r="7" spans="1:3" x14ac:dyDescent="0.25">
      <c r="A7" s="2">
        <v>36161</v>
      </c>
      <c r="B7" s="1">
        <v>166.583</v>
      </c>
      <c r="C7" s="2"/>
    </row>
    <row r="8" spans="1:3" x14ac:dyDescent="0.25">
      <c r="A8" s="2">
        <v>36526</v>
      </c>
      <c r="B8" s="1">
        <v>172.19200000000001</v>
      </c>
      <c r="C8" s="2"/>
    </row>
    <row r="9" spans="1:3" x14ac:dyDescent="0.25">
      <c r="A9" s="2">
        <v>36892</v>
      </c>
      <c r="B9" s="1">
        <v>177.042</v>
      </c>
      <c r="C9" s="2"/>
    </row>
    <row r="10" spans="1:3" x14ac:dyDescent="0.25">
      <c r="A10" s="2">
        <v>37257</v>
      </c>
      <c r="B10" s="1">
        <v>179.86699999999999</v>
      </c>
      <c r="C10" s="2"/>
    </row>
    <row r="11" spans="1:3" x14ac:dyDescent="0.25">
      <c r="A11" s="2">
        <v>37622</v>
      </c>
      <c r="B11" s="1">
        <v>184</v>
      </c>
      <c r="C11" s="2"/>
    </row>
    <row r="12" spans="1:3" x14ac:dyDescent="0.25">
      <c r="A12" s="2">
        <v>37987</v>
      </c>
      <c r="B12" s="1">
        <v>188.90799999999999</v>
      </c>
      <c r="C12" s="2" t="s">
        <v>0</v>
      </c>
    </row>
    <row r="13" spans="1:3" x14ac:dyDescent="0.25">
      <c r="A13" s="2">
        <v>38353</v>
      </c>
      <c r="B13" s="1">
        <v>195.267</v>
      </c>
      <c r="C13" s="2"/>
    </row>
    <row r="14" spans="1:3" x14ac:dyDescent="0.25">
      <c r="A14" s="2">
        <v>38718</v>
      </c>
      <c r="B14" s="1">
        <v>201.55799999999999</v>
      </c>
    </row>
    <row r="15" spans="1:3" x14ac:dyDescent="0.25">
      <c r="A15" s="2">
        <v>39083</v>
      </c>
      <c r="B15" s="1">
        <v>207.3</v>
      </c>
    </row>
    <row r="16" spans="1:3" x14ac:dyDescent="0.25">
      <c r="A16" s="2">
        <v>39448</v>
      </c>
      <c r="B16" s="1">
        <v>215.3</v>
      </c>
    </row>
    <row r="17" spans="1:2" x14ac:dyDescent="0.25">
      <c r="A17" s="2">
        <v>39814</v>
      </c>
      <c r="B17" s="1">
        <v>214.5</v>
      </c>
    </row>
    <row r="18" spans="1:2" x14ac:dyDescent="0.25">
      <c r="A18" s="2">
        <v>40179</v>
      </c>
      <c r="B18" s="1">
        <v>218.1</v>
      </c>
    </row>
    <row r="19" spans="1:2" x14ac:dyDescent="0.25">
      <c r="A19" s="2">
        <v>40544</v>
      </c>
      <c r="B19" s="1">
        <v>224.9</v>
      </c>
    </row>
    <row r="20" spans="1:2" x14ac:dyDescent="0.25">
      <c r="A20" s="2">
        <v>40909</v>
      </c>
      <c r="B20" s="1">
        <v>229.6</v>
      </c>
    </row>
    <row r="21" spans="1:2" x14ac:dyDescent="0.25">
      <c r="A21" s="2">
        <v>41275</v>
      </c>
      <c r="B21" s="1">
        <v>232.95</v>
      </c>
    </row>
    <row r="22" spans="1:2" x14ac:dyDescent="0.25">
      <c r="A22" s="2">
        <v>41640</v>
      </c>
      <c r="B22" s="1">
        <v>236.7</v>
      </c>
    </row>
    <row r="23" spans="1:2" x14ac:dyDescent="0.25">
      <c r="A23" s="2">
        <v>42005</v>
      </c>
      <c r="B23" s="1">
        <v>237</v>
      </c>
    </row>
    <row r="24" spans="1:2" x14ac:dyDescent="0.25">
      <c r="A24" s="2">
        <v>42370</v>
      </c>
      <c r="B24" s="1">
        <v>240</v>
      </c>
    </row>
    <row r="25" spans="1:2" x14ac:dyDescent="0.25">
      <c r="A25" s="2">
        <v>42736</v>
      </c>
      <c r="B25" s="1">
        <v>245.1</v>
      </c>
    </row>
    <row r="26" spans="1:2" x14ac:dyDescent="0.25">
      <c r="A26" s="2">
        <v>43101</v>
      </c>
      <c r="B26" s="1">
        <v>251.1</v>
      </c>
    </row>
  </sheetData>
  <hyperlinks>
    <hyperlink ref="A1" r:id="rId1" xr:uid="{00000000-0004-0000-0D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C3A8D-582F-4652-AA3B-00E93F0DAA9C}">
  <dimension ref="A1:K37"/>
  <sheetViews>
    <sheetView zoomScaleNormal="100" workbookViewId="0">
      <selection activeCell="G6" sqref="G6"/>
    </sheetView>
  </sheetViews>
  <sheetFormatPr defaultColWidth="9.140625" defaultRowHeight="15" x14ac:dyDescent="0.25"/>
  <cols>
    <col min="1" max="1" width="20.28515625" style="14" customWidth="1"/>
    <col min="2" max="2" width="9.140625" style="14"/>
    <col min="3" max="3" width="10.7109375" style="14" customWidth="1"/>
    <col min="4" max="4" width="32.5703125" style="14" customWidth="1"/>
    <col min="5" max="5" width="19.28515625" style="14" customWidth="1"/>
    <col min="6" max="6" width="7.140625" style="158" customWidth="1"/>
    <col min="7" max="8" width="9.140625" style="14"/>
    <col min="9" max="11" width="12.140625" style="14" bestFit="1" customWidth="1"/>
    <col min="12" max="16384" width="9.140625" style="14"/>
  </cols>
  <sheetData>
    <row r="1" spans="1:8" ht="15.75" x14ac:dyDescent="0.25">
      <c r="A1" s="7" t="s">
        <v>135</v>
      </c>
      <c r="B1" s="18"/>
      <c r="C1" s="18"/>
      <c r="D1" s="18"/>
      <c r="E1" s="18"/>
    </row>
    <row r="2" spans="1:8" x14ac:dyDescent="0.25">
      <c r="A2" s="18"/>
      <c r="B2" s="18"/>
      <c r="C2" s="18"/>
      <c r="D2" s="18"/>
      <c r="E2" s="18"/>
    </row>
    <row r="3" spans="1:8" ht="63" x14ac:dyDescent="0.25">
      <c r="A3" s="152" t="s">
        <v>30</v>
      </c>
      <c r="B3" s="152" t="s">
        <v>22</v>
      </c>
      <c r="C3" s="152" t="s">
        <v>23</v>
      </c>
      <c r="D3" s="152" t="s">
        <v>24</v>
      </c>
      <c r="E3" s="152" t="s">
        <v>36</v>
      </c>
    </row>
    <row r="4" spans="1:8" ht="33" customHeight="1" x14ac:dyDescent="0.25">
      <c r="A4" s="164" t="s">
        <v>55</v>
      </c>
      <c r="B4" s="164" t="s">
        <v>25</v>
      </c>
      <c r="C4" s="164" t="s">
        <v>26</v>
      </c>
      <c r="D4" s="164" t="s">
        <v>27</v>
      </c>
      <c r="E4" s="165">
        <v>21203</v>
      </c>
      <c r="G4" s="121"/>
    </row>
    <row r="5" spans="1:8" ht="31.5" x14ac:dyDescent="0.25">
      <c r="A5" s="164" t="s">
        <v>5</v>
      </c>
      <c r="B5" s="164" t="s">
        <v>25</v>
      </c>
      <c r="C5" s="164" t="s">
        <v>28</v>
      </c>
      <c r="D5" s="164" t="s">
        <v>27</v>
      </c>
      <c r="E5" s="165">
        <v>22020</v>
      </c>
      <c r="G5" s="121"/>
    </row>
    <row r="6" spans="1:8" ht="78.75" x14ac:dyDescent="0.25">
      <c r="A6" s="164" t="s">
        <v>6</v>
      </c>
      <c r="B6" s="164" t="s">
        <v>25</v>
      </c>
      <c r="C6" s="164" t="s">
        <v>28</v>
      </c>
      <c r="D6" s="164" t="s">
        <v>126</v>
      </c>
      <c r="E6" s="165">
        <v>20994</v>
      </c>
      <c r="G6" s="163"/>
      <c r="H6" s="163"/>
    </row>
    <row r="7" spans="1:8" ht="47.25" x14ac:dyDescent="0.25">
      <c r="A7" s="164" t="s">
        <v>37</v>
      </c>
      <c r="B7" s="164" t="s">
        <v>29</v>
      </c>
      <c r="C7" s="164" t="s">
        <v>28</v>
      </c>
      <c r="D7" s="164" t="s">
        <v>125</v>
      </c>
      <c r="E7" s="172" t="s">
        <v>121</v>
      </c>
      <c r="F7" s="162"/>
      <c r="G7" s="191"/>
      <c r="H7" s="9"/>
    </row>
    <row r="8" spans="1:8" ht="47.25" x14ac:dyDescent="0.25">
      <c r="A8" s="164" t="s">
        <v>123</v>
      </c>
      <c r="B8" s="164" t="s">
        <v>29</v>
      </c>
      <c r="C8" s="164" t="s">
        <v>28</v>
      </c>
      <c r="D8" s="164" t="s">
        <v>124</v>
      </c>
      <c r="E8" s="172" t="s">
        <v>122</v>
      </c>
      <c r="G8" s="119"/>
      <c r="H8" s="119"/>
    </row>
    <row r="9" spans="1:8" s="21" customFormat="1" ht="7.5" customHeight="1" x14ac:dyDescent="0.25">
      <c r="A9" s="23"/>
      <c r="B9" s="23"/>
      <c r="C9" s="23"/>
      <c r="D9" s="23"/>
      <c r="E9" s="25"/>
      <c r="F9" s="158"/>
    </row>
    <row r="10" spans="1:8" x14ac:dyDescent="0.25">
      <c r="A10" s="17" t="s">
        <v>171</v>
      </c>
    </row>
    <row r="11" spans="1:8" x14ac:dyDescent="0.25">
      <c r="A11" s="17" t="s">
        <v>127</v>
      </c>
    </row>
    <row r="12" spans="1:8" s="171" customFormat="1" x14ac:dyDescent="0.25">
      <c r="A12" s="123"/>
    </row>
    <row r="13" spans="1:8" s="171" customFormat="1" x14ac:dyDescent="0.25">
      <c r="A13" s="123"/>
    </row>
    <row r="15" spans="1:8" x14ac:dyDescent="0.25">
      <c r="A15" s="150"/>
      <c r="B15" s="150"/>
      <c r="C15" s="150"/>
      <c r="D15" s="150"/>
      <c r="E15" s="150"/>
      <c r="F15" s="150"/>
      <c r="G15" s="150"/>
      <c r="H15" s="150"/>
    </row>
    <row r="16" spans="1:8" x14ac:dyDescent="0.25">
      <c r="A16" s="177"/>
      <c r="B16" s="177"/>
      <c r="C16" s="177"/>
      <c r="D16" s="177"/>
      <c r="E16" s="177"/>
      <c r="F16" s="178"/>
      <c r="G16" s="177"/>
      <c r="H16" s="150"/>
    </row>
    <row r="17" spans="1:8" x14ac:dyDescent="0.25">
      <c r="A17" s="150"/>
      <c r="B17" s="179"/>
      <c r="C17" s="179"/>
      <c r="D17" s="180"/>
      <c r="E17" s="180"/>
      <c r="F17" s="180"/>
      <c r="G17" s="150"/>
      <c r="H17" s="150"/>
    </row>
    <row r="18" spans="1:8" x14ac:dyDescent="0.25">
      <c r="A18" s="150"/>
      <c r="B18" s="179"/>
      <c r="C18" s="179"/>
      <c r="D18" s="179"/>
      <c r="E18" s="179"/>
      <c r="F18" s="179"/>
      <c r="G18" s="150"/>
      <c r="H18" s="150"/>
    </row>
    <row r="19" spans="1:8" x14ac:dyDescent="0.25">
      <c r="A19" s="150"/>
      <c r="B19" s="179"/>
      <c r="C19" s="179"/>
      <c r="D19" s="179"/>
      <c r="E19" s="179"/>
      <c r="F19" s="179"/>
      <c r="G19" s="150"/>
      <c r="H19" s="150"/>
    </row>
    <row r="20" spans="1:8" x14ac:dyDescent="0.25">
      <c r="A20" s="150"/>
      <c r="B20" s="179"/>
      <c r="C20" s="179"/>
      <c r="D20" s="179"/>
      <c r="E20" s="179"/>
      <c r="F20" s="179"/>
      <c r="G20" s="150"/>
      <c r="H20" s="150"/>
    </row>
    <row r="21" spans="1:8" x14ac:dyDescent="0.25">
      <c r="B21" s="154"/>
      <c r="C21" s="154"/>
      <c r="D21" s="154"/>
      <c r="E21" s="118"/>
      <c r="F21" s="154"/>
    </row>
    <row r="22" spans="1:8" x14ac:dyDescent="0.25">
      <c r="A22" s="16"/>
    </row>
    <row r="26" spans="1:8" x14ac:dyDescent="0.25">
      <c r="F26" s="13"/>
      <c r="G26" s="13"/>
      <c r="H26" s="13"/>
    </row>
    <row r="34" spans="6:11" x14ac:dyDescent="0.25">
      <c r="F34" s="13"/>
      <c r="G34" s="13"/>
      <c r="H34" s="13"/>
    </row>
    <row r="37" spans="6:11" x14ac:dyDescent="0.25">
      <c r="I37" s="21"/>
      <c r="J37" s="21"/>
      <c r="K37" s="2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zoomScaleNormal="100" workbookViewId="0">
      <selection activeCell="A24" sqref="A24"/>
    </sheetView>
  </sheetViews>
  <sheetFormatPr defaultRowHeight="15" x14ac:dyDescent="0.25"/>
  <cols>
    <col min="1" max="1" width="32.42578125" customWidth="1"/>
    <col min="2" max="6" width="6.5703125" customWidth="1"/>
    <col min="7" max="7" width="1.5703125" customWidth="1"/>
    <col min="9" max="9" width="10.85546875" customWidth="1"/>
  </cols>
  <sheetData>
    <row r="1" spans="1:9" ht="15.75" x14ac:dyDescent="0.25">
      <c r="A1" s="7" t="s">
        <v>134</v>
      </c>
    </row>
    <row r="2" spans="1:9" x14ac:dyDescent="0.25">
      <c r="A2" s="18"/>
      <c r="B2" s="18"/>
      <c r="C2" s="18"/>
      <c r="D2" s="18"/>
      <c r="E2" s="18"/>
      <c r="F2" s="18"/>
      <c r="G2" s="18"/>
      <c r="H2" s="18"/>
      <c r="I2" s="149"/>
    </row>
    <row r="3" spans="1:9" ht="28.5" customHeight="1" x14ac:dyDescent="0.25">
      <c r="A3" s="26"/>
      <c r="B3" s="246" t="s">
        <v>81</v>
      </c>
      <c r="C3" s="246"/>
      <c r="D3" s="246"/>
      <c r="E3" s="246"/>
      <c r="F3" s="246"/>
      <c r="G3" s="26"/>
      <c r="H3" s="247" t="s">
        <v>51</v>
      </c>
      <c r="I3" s="149"/>
    </row>
    <row r="4" spans="1:9" ht="15" customHeight="1" x14ac:dyDescent="0.25">
      <c r="A4" s="27" t="s">
        <v>20</v>
      </c>
      <c r="B4" s="40">
        <v>1</v>
      </c>
      <c r="C4" s="40">
        <v>2</v>
      </c>
      <c r="D4" s="40" t="s">
        <v>119</v>
      </c>
      <c r="E4" s="40" t="s">
        <v>120</v>
      </c>
      <c r="F4" s="40" t="s">
        <v>11</v>
      </c>
      <c r="G4" s="32"/>
      <c r="H4" s="248"/>
      <c r="I4" s="149"/>
    </row>
    <row r="5" spans="1:9" s="21" customFormat="1" ht="15" customHeight="1" x14ac:dyDescent="0.25">
      <c r="A5" s="34" t="s">
        <v>46</v>
      </c>
      <c r="B5" s="37">
        <v>18.665276909999999</v>
      </c>
      <c r="C5" s="37">
        <v>15.040168100000001</v>
      </c>
      <c r="D5" s="37">
        <v>33.348117999999999</v>
      </c>
      <c r="E5" s="37">
        <v>24.140502420000001</v>
      </c>
      <c r="F5" s="37">
        <v>8.8059345699999998</v>
      </c>
      <c r="H5" s="39">
        <v>4.5004795777000002</v>
      </c>
      <c r="I5" s="149"/>
    </row>
    <row r="6" spans="1:9" s="21" customFormat="1" ht="11.25" customHeight="1" x14ac:dyDescent="0.25">
      <c r="A6" s="28"/>
      <c r="B6" s="29"/>
      <c r="C6" s="29"/>
      <c r="D6" s="29"/>
      <c r="E6" s="29"/>
      <c r="F6" s="29"/>
      <c r="H6" s="36"/>
      <c r="I6" s="149"/>
    </row>
    <row r="7" spans="1:9" x14ac:dyDescent="0.25">
      <c r="A7" s="28" t="s">
        <v>32</v>
      </c>
      <c r="B7" s="33"/>
      <c r="C7" s="29"/>
      <c r="D7" s="29"/>
      <c r="E7" s="29"/>
      <c r="F7" s="29"/>
      <c r="H7" s="35"/>
      <c r="I7" s="149"/>
    </row>
    <row r="8" spans="1:9" x14ac:dyDescent="0.25">
      <c r="A8" s="30" t="s">
        <v>42</v>
      </c>
      <c r="B8" s="49">
        <v>15.189208128913817</v>
      </c>
      <c r="C8" s="37">
        <v>14.823250019438516</v>
      </c>
      <c r="D8" s="37">
        <v>37.399750837002188</v>
      </c>
      <c r="E8" s="37">
        <v>26.806431519080792</v>
      </c>
      <c r="F8" s="37">
        <v>5.7813594954344154</v>
      </c>
      <c r="H8" s="39">
        <v>4.4616522619240619</v>
      </c>
      <c r="I8" s="149"/>
    </row>
    <row r="9" spans="1:9" x14ac:dyDescent="0.25">
      <c r="A9" s="30" t="s">
        <v>43</v>
      </c>
      <c r="B9" s="49">
        <v>20.488956180950971</v>
      </c>
      <c r="C9" s="37">
        <v>17.120146063391932</v>
      </c>
      <c r="D9" s="37">
        <v>36.542572141030746</v>
      </c>
      <c r="E9" s="37">
        <v>21.860527253268465</v>
      </c>
      <c r="F9" s="37">
        <v>3.9877983612351326</v>
      </c>
      <c r="H9" s="39">
        <v>3.9474973281048702</v>
      </c>
      <c r="I9" s="149"/>
    </row>
    <row r="10" spans="1:9" x14ac:dyDescent="0.25">
      <c r="A10" s="30" t="s">
        <v>44</v>
      </c>
      <c r="B10" s="49">
        <v>18.882973284315209</v>
      </c>
      <c r="C10" s="37">
        <v>15.120012543174303</v>
      </c>
      <c r="D10" s="37">
        <v>32.925906484949756</v>
      </c>
      <c r="E10" s="37">
        <v>24.129985752532885</v>
      </c>
      <c r="F10" s="37">
        <v>8.9411219349075726</v>
      </c>
      <c r="H10" s="39">
        <v>4.5002829037420939</v>
      </c>
      <c r="I10" s="149"/>
    </row>
    <row r="11" spans="1:9" x14ac:dyDescent="0.25">
      <c r="A11" s="30" t="s">
        <v>45</v>
      </c>
      <c r="B11" s="37">
        <v>20.609330576361245</v>
      </c>
      <c r="C11" s="37">
        <v>13.837554923742942</v>
      </c>
      <c r="D11" s="37">
        <v>26.82217627291897</v>
      </c>
      <c r="E11" s="37">
        <v>22.728741276799035</v>
      </c>
      <c r="F11" s="37">
        <v>16.002196950104707</v>
      </c>
      <c r="H11" s="39">
        <v>4.9879167743584754</v>
      </c>
      <c r="I11" s="149"/>
    </row>
    <row r="12" spans="1:9" x14ac:dyDescent="0.25">
      <c r="A12" s="30" t="s">
        <v>12</v>
      </c>
      <c r="B12" s="37">
        <v>22.755855543996947</v>
      </c>
      <c r="C12" s="37">
        <v>13.358140071523803</v>
      </c>
      <c r="D12" s="37">
        <v>25.328833506380633</v>
      </c>
      <c r="E12" s="37">
        <v>21.201107649686627</v>
      </c>
      <c r="F12" s="37">
        <v>17.356063228321773</v>
      </c>
      <c r="H12" s="39">
        <v>4.9914907118929515</v>
      </c>
      <c r="I12" s="149"/>
    </row>
    <row r="13" spans="1:9" ht="10.5" customHeight="1" x14ac:dyDescent="0.25">
      <c r="A13" s="18"/>
      <c r="B13" s="18"/>
      <c r="C13" s="18"/>
      <c r="D13" s="18"/>
      <c r="E13" s="18"/>
      <c r="F13" s="18"/>
      <c r="H13" s="41"/>
      <c r="I13" s="149"/>
    </row>
    <row r="14" spans="1:9" x14ac:dyDescent="0.25">
      <c r="A14" s="24" t="s">
        <v>13</v>
      </c>
      <c r="B14" s="18"/>
      <c r="C14" s="18"/>
      <c r="D14" s="18"/>
      <c r="E14" s="18"/>
      <c r="F14" s="18"/>
      <c r="H14" s="41"/>
      <c r="I14" s="149"/>
    </row>
    <row r="15" spans="1:9" x14ac:dyDescent="0.25">
      <c r="A15" s="30" t="s">
        <v>14</v>
      </c>
      <c r="B15" s="37">
        <v>19.399664267214543</v>
      </c>
      <c r="C15" s="37">
        <v>15.548410959673317</v>
      </c>
      <c r="D15" s="37">
        <v>33.983554784202447</v>
      </c>
      <c r="E15" s="37">
        <v>23.005661934160283</v>
      </c>
      <c r="F15" s="37">
        <v>8.0627080547318535</v>
      </c>
      <c r="H15" s="39">
        <v>4.3688451361357803</v>
      </c>
      <c r="I15" s="149"/>
    </row>
    <row r="16" spans="1:9" x14ac:dyDescent="0.25">
      <c r="A16" s="30" t="s">
        <v>15</v>
      </c>
      <c r="B16" s="37">
        <v>17.863339801846109</v>
      </c>
      <c r="C16" s="37">
        <v>14.490889139943908</v>
      </c>
      <c r="D16" s="37">
        <v>32.817474689091569</v>
      </c>
      <c r="E16" s="37">
        <v>25.286082627497823</v>
      </c>
      <c r="F16" s="37">
        <v>9.5422137416928141</v>
      </c>
      <c r="H16" s="39">
        <v>4.6348034313662803</v>
      </c>
      <c r="I16" s="149"/>
    </row>
    <row r="17" spans="1:10" ht="10.5" customHeight="1" x14ac:dyDescent="0.25">
      <c r="A17" s="18"/>
      <c r="B17" s="18"/>
      <c r="C17" s="18"/>
      <c r="D17" s="18"/>
      <c r="E17" s="18"/>
      <c r="F17" s="18"/>
      <c r="H17" s="41"/>
      <c r="I17" s="149"/>
    </row>
    <row r="18" spans="1:10" x14ac:dyDescent="0.25">
      <c r="A18" s="24" t="s">
        <v>33</v>
      </c>
      <c r="B18" s="18"/>
      <c r="C18" s="18"/>
      <c r="D18" s="18"/>
      <c r="E18" s="18"/>
      <c r="F18" s="18"/>
      <c r="H18" s="41"/>
      <c r="I18" s="149"/>
    </row>
    <row r="19" spans="1:10" x14ac:dyDescent="0.25">
      <c r="A19" s="30" t="s">
        <v>17</v>
      </c>
      <c r="B19" s="37">
        <v>20.147975195929195</v>
      </c>
      <c r="C19" s="37">
        <v>14.812680989105953</v>
      </c>
      <c r="D19" s="37">
        <v>31.005048743829512</v>
      </c>
      <c r="E19" s="37">
        <v>23.26667374194664</v>
      </c>
      <c r="F19" s="132">
        <v>10.767621329030819</v>
      </c>
      <c r="H19" s="39">
        <v>4.290688536477143</v>
      </c>
      <c r="I19" s="149"/>
      <c r="J19" s="12"/>
    </row>
    <row r="20" spans="1:10" x14ac:dyDescent="0.25">
      <c r="A20" s="30" t="s">
        <v>16</v>
      </c>
      <c r="B20" s="37">
        <v>20.95999999997116</v>
      </c>
      <c r="C20" s="37">
        <v>16.979277108410425</v>
      </c>
      <c r="D20" s="37">
        <v>34.693012048144844</v>
      </c>
      <c r="E20" s="37">
        <v>21.580722891536563</v>
      </c>
      <c r="F20" s="132">
        <v>5.7869879517994782</v>
      </c>
      <c r="H20" s="39">
        <v>4.5902633533896005</v>
      </c>
      <c r="I20" s="149"/>
      <c r="J20" s="12"/>
    </row>
    <row r="21" spans="1:10" x14ac:dyDescent="0.25">
      <c r="A21" s="30" t="s">
        <v>19</v>
      </c>
      <c r="B21" s="37">
        <v>16.403139498163235</v>
      </c>
      <c r="C21" s="37">
        <v>13.99278909095443</v>
      </c>
      <c r="D21" s="37">
        <v>33.184952430806476</v>
      </c>
      <c r="E21" s="37">
        <v>26.131152604027125</v>
      </c>
      <c r="F21" s="132">
        <v>10.287966375927034</v>
      </c>
      <c r="H21" s="39">
        <v>4.0651373493929661</v>
      </c>
      <c r="I21" s="149"/>
    </row>
    <row r="22" spans="1:10" x14ac:dyDescent="0.25">
      <c r="A22" s="31" t="s">
        <v>18</v>
      </c>
      <c r="B22" s="38">
        <v>17.056886362590447</v>
      </c>
      <c r="C22" s="38">
        <v>15.671944782766284</v>
      </c>
      <c r="D22" s="38">
        <v>37.697929354399761</v>
      </c>
      <c r="E22" s="38">
        <v>24.899625569510018</v>
      </c>
      <c r="F22" s="145">
        <v>4.6736139306121771</v>
      </c>
      <c r="G22" s="6"/>
      <c r="H22" s="42">
        <v>4.7713188443644192</v>
      </c>
      <c r="I22" s="149"/>
    </row>
    <row r="23" spans="1:10" ht="9.75" customHeight="1" x14ac:dyDescent="0.25">
      <c r="A23" s="33"/>
      <c r="B23" s="18"/>
      <c r="C23" s="18"/>
      <c r="D23" s="18"/>
      <c r="E23" s="18"/>
      <c r="F23" s="18"/>
      <c r="G23" s="18"/>
      <c r="H23" s="18"/>
      <c r="I23" s="149"/>
    </row>
    <row r="24" spans="1:10" x14ac:dyDescent="0.25">
      <c r="A24" s="17" t="s">
        <v>173</v>
      </c>
      <c r="B24" s="18"/>
      <c r="C24" s="18"/>
      <c r="D24" s="18"/>
      <c r="E24" s="18"/>
      <c r="F24" s="18"/>
      <c r="G24" s="18"/>
      <c r="H24" s="18"/>
      <c r="I24" s="18"/>
    </row>
    <row r="25" spans="1:10" x14ac:dyDescent="0.25">
      <c r="A25" s="17" t="s">
        <v>129</v>
      </c>
    </row>
    <row r="26" spans="1:10" ht="15.75" x14ac:dyDescent="0.25">
      <c r="A26" s="68"/>
      <c r="B26" s="12"/>
      <c r="C26" s="12"/>
      <c r="D26" s="12"/>
      <c r="E26" s="12"/>
      <c r="F26" s="12"/>
      <c r="G26" s="12"/>
      <c r="H26" s="12"/>
      <c r="I26" s="12"/>
    </row>
  </sheetData>
  <mergeCells count="2">
    <mergeCell ref="B3:F3"/>
    <mergeCell ref="H3:H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zoomScaleNormal="100" workbookViewId="0">
      <selection activeCell="A24" sqref="A24"/>
    </sheetView>
  </sheetViews>
  <sheetFormatPr defaultRowHeight="15" x14ac:dyDescent="0.25"/>
  <cols>
    <col min="1" max="1" width="32.42578125" customWidth="1"/>
    <col min="2" max="2" width="17.5703125" customWidth="1"/>
    <col min="3" max="3" width="1.7109375" customWidth="1"/>
    <col min="4" max="4" width="17.5703125" customWidth="1"/>
    <col min="5" max="6" width="7.140625" customWidth="1"/>
    <col min="7" max="7" width="9.140625" style="150"/>
    <col min="8" max="8" width="9.85546875" style="150" customWidth="1"/>
    <col min="9" max="9" width="2.28515625" style="150" customWidth="1"/>
    <col min="10" max="10" width="12.140625" style="150" customWidth="1"/>
    <col min="11" max="11" width="13.42578125" style="150" customWidth="1"/>
    <col min="13" max="13" width="15.7109375" customWidth="1"/>
  </cols>
  <sheetData>
    <row r="1" spans="1:11" ht="15.75" x14ac:dyDescent="0.25">
      <c r="A1" s="7" t="s">
        <v>133</v>
      </c>
      <c r="B1" s="18"/>
      <c r="C1" s="18"/>
      <c r="G1" s="208"/>
      <c r="H1" s="208"/>
      <c r="I1" s="208"/>
      <c r="J1" s="209"/>
    </row>
    <row r="2" spans="1:11" x14ac:dyDescent="0.25">
      <c r="A2" s="18"/>
      <c r="B2" s="18"/>
      <c r="C2" s="18"/>
      <c r="G2" s="211" t="s">
        <v>52</v>
      </c>
      <c r="H2" s="212"/>
      <c r="I2" s="212"/>
      <c r="J2" s="212"/>
      <c r="K2" s="212"/>
    </row>
    <row r="3" spans="1:11" ht="30.75" customHeight="1" x14ac:dyDescent="0.25">
      <c r="A3" s="97"/>
      <c r="B3" s="247" t="s">
        <v>72</v>
      </c>
      <c r="C3" s="97"/>
      <c r="D3" s="247" t="s">
        <v>80</v>
      </c>
      <c r="G3" s="249" t="s">
        <v>31</v>
      </c>
      <c r="H3" s="249"/>
      <c r="I3" s="213"/>
      <c r="J3" s="249" t="s">
        <v>60</v>
      </c>
      <c r="K3" s="249"/>
    </row>
    <row r="4" spans="1:11" ht="28.5" customHeight="1" x14ac:dyDescent="0.25">
      <c r="A4" s="98" t="s">
        <v>20</v>
      </c>
      <c r="B4" s="248"/>
      <c r="C4" s="103"/>
      <c r="D4" s="248"/>
      <c r="G4" s="214" t="s">
        <v>59</v>
      </c>
      <c r="H4" s="214" t="s">
        <v>58</v>
      </c>
      <c r="I4" s="215"/>
      <c r="J4" s="214" t="s">
        <v>57</v>
      </c>
      <c r="K4" s="214" t="s">
        <v>58</v>
      </c>
    </row>
    <row r="5" spans="1:11" s="21" customFormat="1" ht="15" customHeight="1" x14ac:dyDescent="0.25">
      <c r="A5" s="104" t="s">
        <v>46</v>
      </c>
      <c r="B5" s="106">
        <v>41.659238250000001</v>
      </c>
      <c r="C5" s="94"/>
      <c r="D5" s="109">
        <v>3.0887534806999999</v>
      </c>
      <c r="G5" s="216">
        <v>12.499250700000001</v>
      </c>
      <c r="H5" s="216">
        <v>41.659238250000001</v>
      </c>
      <c r="I5" s="212"/>
      <c r="J5" s="217">
        <v>4.5004795777000002</v>
      </c>
      <c r="K5" s="217">
        <v>3.0887534806999999</v>
      </c>
    </row>
    <row r="6" spans="1:11" s="21" customFormat="1" ht="11.25" customHeight="1" x14ac:dyDescent="0.25">
      <c r="A6" s="111"/>
      <c r="B6" s="108"/>
      <c r="C6" s="94"/>
      <c r="D6" s="94"/>
      <c r="G6" s="218"/>
      <c r="H6" s="218"/>
      <c r="I6" s="212"/>
      <c r="J6" s="212"/>
      <c r="K6" s="212"/>
    </row>
    <row r="7" spans="1:11" x14ac:dyDescent="0.25">
      <c r="A7" s="99" t="s">
        <v>61</v>
      </c>
      <c r="B7" s="100"/>
      <c r="C7" s="94"/>
      <c r="D7" s="94"/>
      <c r="G7" s="219"/>
      <c r="H7" s="220"/>
      <c r="I7" s="212"/>
      <c r="J7" s="212"/>
      <c r="K7" s="212"/>
    </row>
    <row r="8" spans="1:11" x14ac:dyDescent="0.25">
      <c r="A8" s="101" t="s">
        <v>42</v>
      </c>
      <c r="B8" s="106">
        <v>45.421768011318015</v>
      </c>
      <c r="C8" s="94"/>
      <c r="D8" s="109">
        <v>2.8728030746808479</v>
      </c>
      <c r="G8" s="216">
        <v>14.639880651252927</v>
      </c>
      <c r="H8" s="218">
        <v>45.421768011318015</v>
      </c>
      <c r="I8" s="212"/>
      <c r="J8" s="217">
        <v>4.7286593692780459</v>
      </c>
      <c r="K8" s="217">
        <v>2.8728030746808479</v>
      </c>
    </row>
    <row r="9" spans="1:11" x14ac:dyDescent="0.25">
      <c r="A9" s="101" t="s">
        <v>43</v>
      </c>
      <c r="B9" s="106">
        <v>53.83201972868229</v>
      </c>
      <c r="C9" s="94"/>
      <c r="D9" s="109">
        <v>2.8499056857957612</v>
      </c>
      <c r="G9" s="216">
        <v>16.028036215929816</v>
      </c>
      <c r="H9" s="218">
        <v>53.83201972868229</v>
      </c>
      <c r="I9" s="212"/>
      <c r="J9" s="217">
        <v>4.6733931240609365</v>
      </c>
      <c r="K9" s="217">
        <v>2.8499056857957612</v>
      </c>
    </row>
    <row r="10" spans="1:11" x14ac:dyDescent="0.25">
      <c r="A10" s="101" t="s">
        <v>44</v>
      </c>
      <c r="B10" s="106">
        <v>38.888556404102012</v>
      </c>
      <c r="C10" s="94"/>
      <c r="D10" s="109">
        <v>3.2055895351478236</v>
      </c>
      <c r="G10" s="216">
        <v>12.10751857509376</v>
      </c>
      <c r="H10" s="218">
        <v>38.888556404102012</v>
      </c>
      <c r="I10" s="212"/>
      <c r="J10" s="217">
        <v>5.4704692614343902</v>
      </c>
      <c r="K10" s="217">
        <v>3.2055895351478236</v>
      </c>
    </row>
    <row r="11" spans="1:11" x14ac:dyDescent="0.25">
      <c r="A11" s="101" t="s">
        <v>45</v>
      </c>
      <c r="B11" s="106">
        <v>29.379820582971703</v>
      </c>
      <c r="C11" s="94"/>
      <c r="D11" s="109">
        <v>3.6590708452801439</v>
      </c>
      <c r="G11" s="216">
        <v>9.5752809754193446</v>
      </c>
      <c r="H11" s="218">
        <v>29.379820582971703</v>
      </c>
      <c r="I11" s="212"/>
      <c r="J11" s="217">
        <v>6.5585036664397469</v>
      </c>
      <c r="K11" s="217">
        <v>3.6590708452801439</v>
      </c>
    </row>
    <row r="12" spans="1:11" x14ac:dyDescent="0.25">
      <c r="A12" s="101" t="s">
        <v>12</v>
      </c>
      <c r="B12" s="106">
        <v>36.039319877251671</v>
      </c>
      <c r="C12" s="94"/>
      <c r="D12" s="109">
        <v>3.8106937980221796</v>
      </c>
      <c r="G12" s="216">
        <v>9.4686903393570052</v>
      </c>
      <c r="H12" s="218">
        <v>36.039319877251671</v>
      </c>
      <c r="I12" s="212"/>
      <c r="J12" s="217">
        <v>7.1325396526371012</v>
      </c>
      <c r="K12" s="217">
        <v>3.8106937980221796</v>
      </c>
    </row>
    <row r="13" spans="1:11" ht="10.5" customHeight="1" x14ac:dyDescent="0.25">
      <c r="A13" s="94"/>
      <c r="B13" s="106"/>
      <c r="C13" s="94"/>
      <c r="D13" s="94"/>
      <c r="G13" s="221"/>
      <c r="H13" s="222"/>
      <c r="I13" s="212"/>
      <c r="J13" s="212"/>
      <c r="K13" s="212"/>
    </row>
    <row r="14" spans="1:11" x14ac:dyDescent="0.25">
      <c r="A14" s="96" t="s">
        <v>13</v>
      </c>
      <c r="B14" s="106"/>
      <c r="C14" s="94"/>
      <c r="D14" s="94"/>
      <c r="G14" s="221"/>
      <c r="H14" s="222"/>
      <c r="I14" s="212"/>
      <c r="J14" s="212"/>
      <c r="K14" s="212"/>
    </row>
    <row r="15" spans="1:11" x14ac:dyDescent="0.25">
      <c r="A15" s="101" t="s">
        <v>14</v>
      </c>
      <c r="B15" s="106">
        <v>42.21712202850172</v>
      </c>
      <c r="C15" s="94"/>
      <c r="D15" s="109">
        <v>3.0041410053734383</v>
      </c>
      <c r="G15" s="216">
        <v>12.395510855246897</v>
      </c>
      <c r="H15" s="216">
        <v>42.21712202850172</v>
      </c>
      <c r="I15" s="212"/>
      <c r="J15" s="217">
        <v>5.1339704502806427</v>
      </c>
      <c r="K15" s="217">
        <v>3.0041410053734383</v>
      </c>
    </row>
    <row r="16" spans="1:11" x14ac:dyDescent="0.25">
      <c r="A16" s="101" t="s">
        <v>15</v>
      </c>
      <c r="B16" s="106">
        <v>41.195633121817771</v>
      </c>
      <c r="C16" s="94"/>
      <c r="D16" s="109">
        <v>3.1778402008003046</v>
      </c>
      <c r="G16" s="216">
        <v>12.599416746178957</v>
      </c>
      <c r="H16" s="216">
        <v>41.195633121817771</v>
      </c>
      <c r="I16" s="212"/>
      <c r="J16" s="217">
        <v>5.4301058753690681</v>
      </c>
      <c r="K16" s="217">
        <v>3.1778402008003046</v>
      </c>
    </row>
    <row r="17" spans="1:14" ht="9.75" customHeight="1" x14ac:dyDescent="0.25">
      <c r="A17" s="94"/>
      <c r="B17" s="106"/>
      <c r="C17" s="94"/>
      <c r="D17" s="94"/>
      <c r="G17" s="216"/>
      <c r="H17" s="216"/>
      <c r="I17" s="212"/>
      <c r="J17" s="212"/>
      <c r="K17" s="212"/>
    </row>
    <row r="18" spans="1:14" x14ac:dyDescent="0.25">
      <c r="A18" s="96" t="s">
        <v>62</v>
      </c>
      <c r="B18" s="106"/>
      <c r="C18" s="94"/>
      <c r="D18" s="94"/>
      <c r="G18" s="216"/>
      <c r="H18" s="216"/>
      <c r="I18" s="212"/>
      <c r="J18" s="212"/>
      <c r="K18" s="212"/>
    </row>
    <row r="19" spans="1:14" x14ac:dyDescent="0.25">
      <c r="A19" s="101" t="s">
        <v>17</v>
      </c>
      <c r="B19" s="106">
        <v>26.588973197140565</v>
      </c>
      <c r="C19" s="94"/>
      <c r="D19" s="109">
        <v>3.1570747709056861</v>
      </c>
      <c r="G19" s="216">
        <v>6.9746981212936436</v>
      </c>
      <c r="H19" s="216">
        <v>26.588973197140565</v>
      </c>
      <c r="I19" s="212"/>
      <c r="J19" s="217">
        <v>5.7349978549901257</v>
      </c>
      <c r="K19" s="217">
        <v>3.1570747709056861</v>
      </c>
    </row>
    <row r="20" spans="1:14" x14ac:dyDescent="0.25">
      <c r="A20" s="101" t="s">
        <v>16</v>
      </c>
      <c r="B20" s="106">
        <v>33.587103128895343</v>
      </c>
      <c r="C20" s="94"/>
      <c r="D20" s="109">
        <v>2.7898905324440104</v>
      </c>
      <c r="G20" s="216">
        <v>5.961841913263477</v>
      </c>
      <c r="H20" s="216">
        <v>33.587103128895343</v>
      </c>
      <c r="I20" s="212"/>
      <c r="J20" s="217">
        <v>4.7453223460906875</v>
      </c>
      <c r="K20" s="217">
        <v>2.7898905324440104</v>
      </c>
    </row>
    <row r="21" spans="1:14" x14ac:dyDescent="0.25">
      <c r="A21" s="101" t="s">
        <v>19</v>
      </c>
      <c r="B21" s="106">
        <v>51.618086374041347</v>
      </c>
      <c r="C21" s="94"/>
      <c r="D21" s="109">
        <v>3.87386312653704</v>
      </c>
      <c r="G21" s="216">
        <v>23.558785846379738</v>
      </c>
      <c r="H21" s="216">
        <v>51.618086374041347</v>
      </c>
      <c r="I21" s="212"/>
      <c r="J21" s="223">
        <v>6.4739832569289675</v>
      </c>
      <c r="K21" s="223">
        <v>3.87386312653704</v>
      </c>
    </row>
    <row r="22" spans="1:14" x14ac:dyDescent="0.25">
      <c r="A22" s="102" t="s">
        <v>18</v>
      </c>
      <c r="B22" s="107">
        <v>57.006911721513553</v>
      </c>
      <c r="C22" s="103"/>
      <c r="D22" s="110">
        <v>3.1394628411409498</v>
      </c>
      <c r="G22" s="224">
        <v>12.181912604867835</v>
      </c>
      <c r="H22" s="224">
        <v>57.006911721513553</v>
      </c>
      <c r="I22" s="215"/>
      <c r="J22" s="225">
        <v>4.9363387737036515</v>
      </c>
      <c r="K22" s="225">
        <v>3.1394628411409498</v>
      </c>
    </row>
    <row r="23" spans="1:14" ht="9" customHeight="1" x14ac:dyDescent="0.25">
      <c r="A23" s="33"/>
      <c r="B23" s="18"/>
      <c r="C23" s="18"/>
      <c r="G23" s="212"/>
      <c r="H23" s="212"/>
      <c r="I23" s="212"/>
      <c r="J23" s="212"/>
      <c r="K23" s="212"/>
    </row>
    <row r="24" spans="1:14" x14ac:dyDescent="0.25">
      <c r="A24" s="17" t="s">
        <v>174</v>
      </c>
      <c r="B24" s="18"/>
      <c r="C24" s="18"/>
      <c r="G24" s="210"/>
      <c r="H24" s="201"/>
      <c r="I24" s="201"/>
      <c r="J24" s="201"/>
      <c r="K24" s="201"/>
      <c r="L24" s="114"/>
      <c r="M24" s="114"/>
      <c r="N24" s="114"/>
    </row>
    <row r="25" spans="1:14" x14ac:dyDescent="0.25">
      <c r="A25" s="17" t="s">
        <v>53</v>
      </c>
      <c r="B25" s="18"/>
      <c r="C25" s="18"/>
      <c r="G25" s="210"/>
      <c r="N25" s="143"/>
    </row>
    <row r="27" spans="1:14" s="48" customFormat="1" x14ac:dyDescent="0.25">
      <c r="A27" s="121"/>
      <c r="G27" s="150"/>
      <c r="H27" s="150"/>
      <c r="I27" s="150"/>
      <c r="J27" s="150"/>
      <c r="K27" s="150"/>
    </row>
    <row r="29" spans="1:14" ht="15.75" x14ac:dyDescent="0.25">
      <c r="A29" s="7"/>
    </row>
    <row r="30" spans="1:14" ht="18" customHeight="1" x14ac:dyDescent="0.25">
      <c r="I30" s="201"/>
    </row>
    <row r="32" spans="1:14" x14ac:dyDescent="0.25">
      <c r="A32" s="43"/>
    </row>
    <row r="33" spans="1:1" x14ac:dyDescent="0.25">
      <c r="A33" s="43"/>
    </row>
    <row r="34" spans="1:1" x14ac:dyDescent="0.25">
      <c r="A34" s="43"/>
    </row>
    <row r="35" spans="1:1" x14ac:dyDescent="0.25">
      <c r="A35" s="43"/>
    </row>
    <row r="36" spans="1:1" x14ac:dyDescent="0.25">
      <c r="A36" s="43"/>
    </row>
  </sheetData>
  <mergeCells count="4">
    <mergeCell ref="G3:H3"/>
    <mergeCell ref="J3:K3"/>
    <mergeCell ref="D3:D4"/>
    <mergeCell ref="B3:B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B38A1-BC63-4F0A-ADEE-AD8166309070}">
  <dimension ref="A1:H41"/>
  <sheetViews>
    <sheetView topLeftCell="A19" workbookViewId="0">
      <selection activeCell="I31" sqref="I31"/>
    </sheetView>
  </sheetViews>
  <sheetFormatPr defaultRowHeight="15" x14ac:dyDescent="0.25"/>
  <cols>
    <col min="2" max="2" width="11" customWidth="1"/>
    <col min="3" max="3" width="11.140625" customWidth="1"/>
  </cols>
  <sheetData>
    <row r="1" spans="1:7" ht="15.75" x14ac:dyDescent="0.25">
      <c r="A1" s="77" t="s">
        <v>132</v>
      </c>
      <c r="B1" s="74"/>
      <c r="C1" s="73"/>
      <c r="D1" s="73"/>
      <c r="E1" s="73"/>
      <c r="F1" s="73"/>
      <c r="G1" s="73"/>
    </row>
    <row r="2" spans="1:7" s="146" customFormat="1" ht="15.75" x14ac:dyDescent="0.25">
      <c r="A2" s="128"/>
      <c r="B2" s="116"/>
    </row>
    <row r="3" spans="1:7" s="146" customFormat="1" ht="15.75" x14ac:dyDescent="0.25">
      <c r="A3" s="128"/>
      <c r="B3" s="116"/>
    </row>
    <row r="4" spans="1:7" s="146" customFormat="1" ht="15.75" x14ac:dyDescent="0.25">
      <c r="A4" s="128"/>
      <c r="B4" s="116"/>
    </row>
    <row r="5" spans="1:7" s="146" customFormat="1" ht="15.75" x14ac:dyDescent="0.25">
      <c r="A5" s="128"/>
      <c r="B5" s="116"/>
    </row>
    <row r="6" spans="1:7" s="146" customFormat="1" ht="15.75" x14ac:dyDescent="0.25">
      <c r="A6" s="128"/>
      <c r="B6" s="116"/>
    </row>
    <row r="7" spans="1:7" s="146" customFormat="1" ht="15.75" x14ac:dyDescent="0.25">
      <c r="A7" s="128"/>
      <c r="B7" s="116"/>
    </row>
    <row r="8" spans="1:7" s="146" customFormat="1" ht="15.75" x14ac:dyDescent="0.25">
      <c r="A8" s="128"/>
      <c r="B8" s="116"/>
    </row>
    <row r="9" spans="1:7" s="146" customFormat="1" ht="15.75" x14ac:dyDescent="0.25">
      <c r="A9" s="128"/>
      <c r="B9" s="116"/>
    </row>
    <row r="10" spans="1:7" s="146" customFormat="1" ht="15.75" x14ac:dyDescent="0.25">
      <c r="A10" s="128"/>
      <c r="B10" s="116"/>
    </row>
    <row r="11" spans="1:7" s="146" customFormat="1" ht="15.75" x14ac:dyDescent="0.25">
      <c r="A11" s="128"/>
      <c r="B11" s="116"/>
    </row>
    <row r="12" spans="1:7" s="146" customFormat="1" ht="15.75" x14ac:dyDescent="0.25">
      <c r="A12" s="128"/>
      <c r="B12" s="116"/>
    </row>
    <row r="13" spans="1:7" s="146" customFormat="1" ht="15.75" x14ac:dyDescent="0.25">
      <c r="A13" s="128"/>
      <c r="B13" s="116"/>
    </row>
    <row r="14" spans="1:7" s="146" customFormat="1" ht="15.75" x14ac:dyDescent="0.25">
      <c r="A14" s="128"/>
      <c r="B14" s="116"/>
    </row>
    <row r="15" spans="1:7" s="146" customFormat="1" ht="15.75" x14ac:dyDescent="0.25">
      <c r="A15" s="128"/>
      <c r="B15" s="116"/>
    </row>
    <row r="16" spans="1:7" s="146" customFormat="1" ht="15.75" x14ac:dyDescent="0.25">
      <c r="A16" s="128"/>
      <c r="B16" s="116"/>
    </row>
    <row r="17" spans="1:8" s="146" customFormat="1" ht="15.75" x14ac:dyDescent="0.25">
      <c r="A17" s="128"/>
      <c r="B17" s="116"/>
    </row>
    <row r="18" spans="1:8" s="146" customFormat="1" ht="15.75" x14ac:dyDescent="0.25">
      <c r="A18" s="128"/>
      <c r="B18" s="116"/>
    </row>
    <row r="19" spans="1:8" s="146" customFormat="1" ht="15.75" x14ac:dyDescent="0.25">
      <c r="A19" s="128"/>
      <c r="B19" s="116"/>
    </row>
    <row r="20" spans="1:8" s="146" customFormat="1" ht="15.75" x14ac:dyDescent="0.25">
      <c r="A20" s="128"/>
      <c r="B20" s="116"/>
    </row>
    <row r="21" spans="1:8" s="146" customFormat="1" ht="15.75" x14ac:dyDescent="0.25">
      <c r="A21" s="128"/>
      <c r="B21" s="116"/>
    </row>
    <row r="22" spans="1:8" s="146" customFormat="1" ht="15.75" x14ac:dyDescent="0.25">
      <c r="A22" s="128"/>
      <c r="B22" s="116"/>
    </row>
    <row r="23" spans="1:8" s="146" customFormat="1" ht="15.75" x14ac:dyDescent="0.25">
      <c r="A23" s="128"/>
      <c r="B23" s="116"/>
    </row>
    <row r="24" spans="1:8" ht="15.75" x14ac:dyDescent="0.25">
      <c r="A24" s="128" t="s">
        <v>74</v>
      </c>
      <c r="B24" s="104"/>
      <c r="C24" s="124"/>
      <c r="D24" s="124"/>
      <c r="E24" s="124"/>
      <c r="F24" s="104"/>
      <c r="G24" s="73"/>
    </row>
    <row r="25" spans="1:8" ht="48.75" customHeight="1" x14ac:dyDescent="0.25">
      <c r="A25" s="147"/>
      <c r="B25" s="112" t="s">
        <v>157</v>
      </c>
      <c r="C25" s="112" t="s">
        <v>67</v>
      </c>
      <c r="D25" s="112" t="s">
        <v>68</v>
      </c>
      <c r="E25" s="112" t="s">
        <v>25</v>
      </c>
      <c r="F25" s="112" t="s">
        <v>25</v>
      </c>
      <c r="G25" s="73"/>
    </row>
    <row r="26" spans="1:8" x14ac:dyDescent="0.25">
      <c r="A26" s="82">
        <v>2007</v>
      </c>
      <c r="B26" s="226">
        <v>149.875</v>
      </c>
      <c r="C26" s="226">
        <v>112.930453</v>
      </c>
      <c r="D26" s="227">
        <v>112.37619199999999</v>
      </c>
      <c r="E26" s="227">
        <v>116.783</v>
      </c>
      <c r="F26" s="227"/>
      <c r="G26" s="73"/>
      <c r="H26" s="207"/>
    </row>
    <row r="27" spans="1:8" x14ac:dyDescent="0.25">
      <c r="A27" s="82">
        <v>2008</v>
      </c>
      <c r="B27" s="226">
        <v>152.46199999999999</v>
      </c>
      <c r="C27" s="226">
        <v>113.985229</v>
      </c>
      <c r="D27" s="227">
        <v>113.098618</v>
      </c>
      <c r="E27" s="227">
        <v>117.181</v>
      </c>
      <c r="F27" s="227"/>
      <c r="G27" s="73"/>
      <c r="H27" s="207"/>
    </row>
    <row r="28" spans="1:8" x14ac:dyDescent="0.25">
      <c r="A28" s="82">
        <v>2009</v>
      </c>
      <c r="B28" s="226">
        <v>153.54300000000001</v>
      </c>
      <c r="C28" s="226">
        <v>114.961933</v>
      </c>
      <c r="D28" s="227">
        <v>113.615095</v>
      </c>
      <c r="E28" s="227">
        <v>117.538</v>
      </c>
      <c r="F28" s="227"/>
      <c r="G28" s="73"/>
      <c r="H28" s="207"/>
    </row>
    <row r="29" spans="1:8" x14ac:dyDescent="0.25">
      <c r="A29" s="82">
        <v>2010</v>
      </c>
      <c r="B29" s="226">
        <v>156.167</v>
      </c>
      <c r="C29" s="226">
        <v>115.07042</v>
      </c>
      <c r="D29" s="227">
        <v>114.565337</v>
      </c>
      <c r="E29" s="227">
        <v>118.682</v>
      </c>
      <c r="F29" s="227">
        <v>119.92700000000001</v>
      </c>
      <c r="G29" s="73"/>
      <c r="H29" s="207"/>
    </row>
    <row r="30" spans="1:8" x14ac:dyDescent="0.25">
      <c r="A30" s="82">
        <v>2011</v>
      </c>
      <c r="B30" s="226">
        <v>158.36699999999999</v>
      </c>
      <c r="C30" s="226">
        <v>116.008769</v>
      </c>
      <c r="D30" s="227">
        <v>114.990599</v>
      </c>
      <c r="E30" s="227"/>
      <c r="F30" s="227">
        <v>121.084</v>
      </c>
      <c r="G30" s="73"/>
      <c r="H30" s="207"/>
    </row>
    <row r="31" spans="1:8" x14ac:dyDescent="0.25">
      <c r="A31" s="82">
        <v>2012</v>
      </c>
      <c r="B31" s="226">
        <v>160.68100000000001</v>
      </c>
      <c r="C31" s="226">
        <v>116.830393</v>
      </c>
      <c r="D31" s="227">
        <v>115.96839</v>
      </c>
      <c r="E31" s="227"/>
      <c r="F31" s="227">
        <v>122.459</v>
      </c>
      <c r="G31" s="73"/>
      <c r="H31" s="207"/>
    </row>
    <row r="32" spans="1:8" x14ac:dyDescent="0.25">
      <c r="A32" s="82">
        <v>2013</v>
      </c>
      <c r="B32" s="226">
        <v>162.99799999999999</v>
      </c>
      <c r="C32" s="226">
        <v>117.81721</v>
      </c>
      <c r="D32" s="227">
        <v>116.287544</v>
      </c>
      <c r="E32" s="227"/>
      <c r="F32" s="227">
        <v>123.931</v>
      </c>
      <c r="G32" s="73"/>
      <c r="H32" s="207"/>
    </row>
    <row r="33" spans="1:8" x14ac:dyDescent="0.25">
      <c r="A33" s="82">
        <v>2014</v>
      </c>
      <c r="B33" s="226">
        <v>165.03299999999999</v>
      </c>
      <c r="C33" s="226">
        <v>119.404008</v>
      </c>
      <c r="D33" s="227">
        <v>117.25561900000001</v>
      </c>
      <c r="E33" s="227"/>
      <c r="F33" s="227">
        <v>124.587</v>
      </c>
      <c r="G33" s="73"/>
      <c r="H33" s="207"/>
    </row>
    <row r="34" spans="1:8" x14ac:dyDescent="0.25">
      <c r="A34" s="82">
        <v>2015</v>
      </c>
      <c r="B34" s="226">
        <v>167.31399999999999</v>
      </c>
      <c r="C34" s="226">
        <v>120.24320299999999</v>
      </c>
      <c r="D34" s="227">
        <v>118.204832</v>
      </c>
      <c r="E34" s="227"/>
      <c r="F34" s="227">
        <v>125.819</v>
      </c>
      <c r="G34" s="73"/>
      <c r="H34" s="207"/>
    </row>
    <row r="35" spans="1:8" x14ac:dyDescent="0.25">
      <c r="A35" s="82">
        <v>2016</v>
      </c>
      <c r="B35" s="226">
        <v>169.64500000000001</v>
      </c>
      <c r="C35" s="226">
        <v>121.083522</v>
      </c>
      <c r="D35" s="227">
        <v>118.856638</v>
      </c>
      <c r="E35" s="227"/>
      <c r="F35" s="227">
        <v>126.224</v>
      </c>
      <c r="G35" s="73"/>
      <c r="H35" s="207"/>
    </row>
    <row r="36" spans="1:8" x14ac:dyDescent="0.25">
      <c r="A36" s="82">
        <v>2017</v>
      </c>
      <c r="B36" s="226">
        <v>170.53100000000001</v>
      </c>
      <c r="C36" s="226">
        <v>122.34764199999999</v>
      </c>
      <c r="D36" s="227">
        <v>120.059043</v>
      </c>
      <c r="E36" s="227"/>
      <c r="F36" s="227">
        <v>127.669</v>
      </c>
      <c r="G36" s="79"/>
      <c r="H36" s="207"/>
    </row>
    <row r="37" spans="1:8" x14ac:dyDescent="0.25">
      <c r="A37" s="203">
        <v>2018</v>
      </c>
      <c r="B37" s="228">
        <v>172.90700000000001</v>
      </c>
      <c r="C37" s="228">
        <v>123.92958400000001</v>
      </c>
      <c r="D37" s="229">
        <v>121.51728999999999</v>
      </c>
      <c r="E37" s="229"/>
      <c r="F37" s="229">
        <v>128.57900000000001</v>
      </c>
      <c r="G37" s="73"/>
      <c r="H37" s="207"/>
    </row>
    <row r="38" spans="1:8" x14ac:dyDescent="0.25">
      <c r="A38" s="76"/>
      <c r="B38" s="78"/>
      <c r="C38" s="73"/>
      <c r="D38" s="73"/>
      <c r="E38" s="73"/>
      <c r="F38" s="73"/>
      <c r="G38" s="73"/>
    </row>
    <row r="39" spans="1:8" x14ac:dyDescent="0.25">
      <c r="A39" s="75" t="s">
        <v>169</v>
      </c>
      <c r="B39" s="73"/>
      <c r="C39" s="73"/>
      <c r="D39" s="73"/>
      <c r="E39" s="73"/>
    </row>
    <row r="40" spans="1:8" x14ac:dyDescent="0.25">
      <c r="A40" s="181" t="s">
        <v>131</v>
      </c>
      <c r="B40" s="73"/>
      <c r="C40" s="73"/>
      <c r="D40" s="73"/>
      <c r="E40" s="73"/>
    </row>
    <row r="41" spans="1:8" ht="18" customHeight="1" x14ac:dyDescent="0.25">
      <c r="A41" s="74"/>
      <c r="B41" s="73"/>
      <c r="C41" s="73"/>
      <c r="D41" s="73"/>
      <c r="E41" s="7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A23E5-120B-4543-9647-56D1C69B48EB}">
  <dimension ref="A1:V131"/>
  <sheetViews>
    <sheetView zoomScaleNormal="100" workbookViewId="0">
      <selection activeCell="M15" sqref="M15"/>
    </sheetView>
  </sheetViews>
  <sheetFormatPr defaultColWidth="9.140625" defaultRowHeight="15" x14ac:dyDescent="0.25"/>
  <cols>
    <col min="1" max="2" width="9.140625" style="158"/>
    <col min="3" max="3" width="4.28515625" style="158" customWidth="1"/>
    <col min="4" max="4" width="9.140625" style="158"/>
    <col min="5" max="5" width="12.140625" style="158" customWidth="1"/>
    <col min="6" max="13" width="9.140625" style="158"/>
    <col min="14" max="14" width="5" style="158" customWidth="1"/>
    <col min="15" max="16" width="9.140625" style="158"/>
    <col min="17" max="17" width="3.140625" style="158" customWidth="1"/>
    <col min="18" max="16384" width="9.140625" style="158"/>
  </cols>
  <sheetData>
    <row r="1" spans="1:1" x14ac:dyDescent="0.25">
      <c r="A1" s="129" t="s">
        <v>137</v>
      </c>
    </row>
    <row r="25" spans="1:13" x14ac:dyDescent="0.25">
      <c r="A25" s="123" t="s">
        <v>170</v>
      </c>
      <c r="B25" s="121"/>
      <c r="C25" s="121"/>
    </row>
    <row r="26" spans="1:13" x14ac:dyDescent="0.25">
      <c r="A26" s="181"/>
    </row>
    <row r="28" spans="1:13" x14ac:dyDescent="0.25">
      <c r="A28" s="129" t="s">
        <v>82</v>
      </c>
      <c r="B28" s="124"/>
      <c r="C28" s="124"/>
      <c r="D28" s="124"/>
      <c r="E28" s="124"/>
      <c r="F28" s="124"/>
      <c r="G28" s="124"/>
      <c r="H28" s="124"/>
      <c r="I28" s="124"/>
      <c r="J28" s="124"/>
      <c r="K28" s="124"/>
      <c r="L28" s="124"/>
      <c r="M28" s="124"/>
    </row>
    <row r="29" spans="1:13" x14ac:dyDescent="0.25">
      <c r="A29" s="250" t="s">
        <v>99</v>
      </c>
      <c r="B29" s="204" t="s">
        <v>25</v>
      </c>
      <c r="C29" s="230"/>
      <c r="D29" s="252" t="s">
        <v>29</v>
      </c>
      <c r="E29" s="252"/>
      <c r="F29" s="124"/>
      <c r="G29" s="231"/>
      <c r="H29" s="231"/>
      <c r="I29" s="124"/>
      <c r="J29" s="124"/>
      <c r="K29" s="124"/>
      <c r="L29" s="124"/>
      <c r="M29" s="124"/>
    </row>
    <row r="30" spans="1:13" x14ac:dyDescent="0.25">
      <c r="A30" s="251"/>
      <c r="B30" s="62">
        <v>2007</v>
      </c>
      <c r="C30" s="62"/>
      <c r="D30" s="62">
        <v>2007</v>
      </c>
      <c r="E30" s="62" t="s">
        <v>98</v>
      </c>
      <c r="F30" s="124"/>
      <c r="G30" s="100"/>
      <c r="H30" s="100"/>
      <c r="I30" s="124"/>
      <c r="J30" s="98" t="s">
        <v>158</v>
      </c>
      <c r="K30" s="130"/>
      <c r="L30" s="98"/>
      <c r="M30" s="98"/>
    </row>
    <row r="31" spans="1:13" x14ac:dyDescent="0.25">
      <c r="A31" s="125">
        <v>0</v>
      </c>
      <c r="B31" s="232">
        <v>2.41</v>
      </c>
      <c r="C31" s="232"/>
      <c r="D31" s="232">
        <v>1.0789506054132905</v>
      </c>
      <c r="E31" s="232">
        <v>2.4177464003265232</v>
      </c>
      <c r="F31" s="124"/>
      <c r="G31" s="233"/>
      <c r="H31" s="104"/>
      <c r="I31" s="124"/>
      <c r="J31" s="130"/>
      <c r="K31" s="62" t="s">
        <v>25</v>
      </c>
      <c r="L31" s="62" t="s">
        <v>29</v>
      </c>
      <c r="M31" s="98" t="s">
        <v>100</v>
      </c>
    </row>
    <row r="32" spans="1:13" x14ac:dyDescent="0.25">
      <c r="A32" s="125">
        <v>1000</v>
      </c>
      <c r="B32" s="232">
        <v>2.81</v>
      </c>
      <c r="C32" s="232"/>
      <c r="D32" s="232">
        <v>1.5658106509080767</v>
      </c>
      <c r="E32" s="232">
        <v>2.8980172902714152</v>
      </c>
      <c r="F32" s="124"/>
      <c r="G32" s="124"/>
      <c r="H32" s="124"/>
      <c r="I32" s="124"/>
      <c r="J32" s="125">
        <v>0</v>
      </c>
      <c r="K32" s="234">
        <v>20994</v>
      </c>
      <c r="L32" s="234">
        <v>23508</v>
      </c>
      <c r="M32" s="234">
        <v>21884</v>
      </c>
    </row>
    <row r="33" spans="1:22" x14ac:dyDescent="0.25">
      <c r="A33" s="125">
        <f>A32+1000</f>
        <v>2000</v>
      </c>
      <c r="B33" s="232">
        <v>3.0100000000000002</v>
      </c>
      <c r="C33" s="232"/>
      <c r="D33" s="232">
        <v>1.8113023185709163</v>
      </c>
      <c r="E33" s="232">
        <v>3.1401864778921937</v>
      </c>
      <c r="F33" s="124"/>
      <c r="G33" s="124"/>
      <c r="H33" s="124"/>
      <c r="I33" s="124"/>
      <c r="J33" s="126">
        <v>30</v>
      </c>
      <c r="K33" s="235">
        <f>K32</f>
        <v>20994</v>
      </c>
      <c r="L33" s="235">
        <f>L32</f>
        <v>23508</v>
      </c>
      <c r="M33" s="235">
        <f>M32</f>
        <v>21884</v>
      </c>
    </row>
    <row r="34" spans="1:22" x14ac:dyDescent="0.25">
      <c r="A34" s="125">
        <f t="shared" ref="A34:A97" si="0">A33+1000</f>
        <v>3000</v>
      </c>
      <c r="B34" s="232">
        <v>3.25</v>
      </c>
      <c r="C34" s="232"/>
      <c r="D34" s="232">
        <v>2.0432806834266271</v>
      </c>
      <c r="E34" s="232">
        <v>3.3690252515154984</v>
      </c>
      <c r="F34" s="124"/>
      <c r="G34" s="124"/>
      <c r="H34" s="124"/>
      <c r="I34" s="124"/>
      <c r="J34" s="124"/>
      <c r="K34" s="124"/>
      <c r="L34" s="124"/>
      <c r="M34" s="124"/>
    </row>
    <row r="35" spans="1:22" x14ac:dyDescent="0.25">
      <c r="A35" s="125">
        <f t="shared" si="0"/>
        <v>4000</v>
      </c>
      <c r="B35" s="232">
        <v>3.49</v>
      </c>
      <c r="C35" s="232"/>
      <c r="D35" s="232">
        <v>2.2830551845172198</v>
      </c>
      <c r="E35" s="232">
        <v>3.6055546485988841</v>
      </c>
      <c r="F35" s="124"/>
      <c r="G35" s="124"/>
      <c r="H35" s="124"/>
      <c r="I35" s="124"/>
      <c r="J35" s="124"/>
      <c r="K35" s="231"/>
      <c r="L35" s="231"/>
      <c r="M35" s="231"/>
      <c r="N35" s="166"/>
      <c r="O35" s="166"/>
      <c r="P35" s="166"/>
      <c r="Q35" s="166"/>
      <c r="R35" s="166"/>
      <c r="S35" s="166"/>
      <c r="T35" s="166"/>
      <c r="U35" s="166"/>
      <c r="V35" s="166"/>
    </row>
    <row r="36" spans="1:22" x14ac:dyDescent="0.25">
      <c r="A36" s="125">
        <f t="shared" si="0"/>
        <v>5000</v>
      </c>
      <c r="B36" s="232">
        <v>3.74</v>
      </c>
      <c r="C36" s="232"/>
      <c r="D36" s="232">
        <v>2.536966679313732</v>
      </c>
      <c r="E36" s="232">
        <v>3.8560297095565503</v>
      </c>
      <c r="F36" s="124"/>
      <c r="G36" s="124"/>
      <c r="H36" s="124"/>
      <c r="I36" s="124"/>
      <c r="J36" s="124"/>
      <c r="K36" s="231"/>
      <c r="L36" s="231"/>
      <c r="M36" s="231"/>
      <c r="N36" s="166"/>
      <c r="O36" s="166"/>
      <c r="P36" s="166"/>
      <c r="Q36" s="166"/>
      <c r="R36" s="166"/>
      <c r="S36" s="166"/>
      <c r="T36" s="166"/>
      <c r="U36" s="166"/>
      <c r="V36" s="166"/>
    </row>
    <row r="37" spans="1:22" x14ac:dyDescent="0.25">
      <c r="A37" s="125">
        <f t="shared" si="0"/>
        <v>6000</v>
      </c>
      <c r="B37" s="232">
        <v>4.0200000000000005</v>
      </c>
      <c r="C37" s="232"/>
      <c r="D37" s="232">
        <v>2.796456742704982</v>
      </c>
      <c r="E37" s="232">
        <v>4.1120078388567638</v>
      </c>
      <c r="F37" s="124"/>
      <c r="G37" s="124"/>
      <c r="H37" s="124"/>
      <c r="I37" s="124"/>
      <c r="J37" s="124"/>
      <c r="K37" s="231"/>
      <c r="L37" s="231"/>
      <c r="M37" s="231"/>
      <c r="N37" s="166"/>
      <c r="O37" s="166"/>
      <c r="P37" s="166"/>
      <c r="Q37" s="166"/>
      <c r="R37" s="166"/>
      <c r="S37" s="166"/>
      <c r="T37" s="166"/>
      <c r="U37" s="166"/>
      <c r="V37" s="166"/>
    </row>
    <row r="38" spans="1:22" x14ac:dyDescent="0.25">
      <c r="A38" s="125">
        <f t="shared" si="0"/>
        <v>7000</v>
      </c>
      <c r="B38" s="232">
        <v>4.28</v>
      </c>
      <c r="C38" s="232"/>
      <c r="D38" s="232">
        <v>3.0853988763168974</v>
      </c>
      <c r="E38" s="232">
        <v>4.3970394345617283</v>
      </c>
      <c r="F38" s="124"/>
      <c r="G38" s="124"/>
      <c r="H38" s="124"/>
      <c r="I38" s="124"/>
      <c r="J38" s="124"/>
      <c r="K38" s="231"/>
      <c r="L38" s="231"/>
      <c r="M38" s="231"/>
      <c r="N38" s="166"/>
      <c r="O38" s="166"/>
      <c r="P38" s="166"/>
      <c r="Q38" s="166"/>
      <c r="R38" s="166"/>
      <c r="S38" s="166"/>
      <c r="T38" s="166"/>
      <c r="U38" s="166"/>
      <c r="V38" s="166"/>
    </row>
    <row r="39" spans="1:22" x14ac:dyDescent="0.25">
      <c r="A39" s="125">
        <f t="shared" si="0"/>
        <v>8000</v>
      </c>
      <c r="B39" s="232">
        <v>4.62</v>
      </c>
      <c r="C39" s="232"/>
      <c r="D39" s="232">
        <v>3.3940912217238468</v>
      </c>
      <c r="E39" s="232">
        <v>4.7015539430322315</v>
      </c>
      <c r="F39" s="124"/>
      <c r="G39" s="124"/>
      <c r="H39" s="124"/>
      <c r="I39" s="124"/>
      <c r="J39" s="124"/>
      <c r="K39" s="231"/>
      <c r="L39" s="231"/>
      <c r="M39" s="231"/>
      <c r="N39" s="166"/>
      <c r="O39" s="166"/>
      <c r="P39" s="166"/>
      <c r="Q39" s="166"/>
      <c r="R39" s="166"/>
      <c r="S39" s="166"/>
      <c r="T39" s="166"/>
      <c r="U39" s="166"/>
      <c r="V39" s="166"/>
    </row>
    <row r="40" spans="1:22" x14ac:dyDescent="0.25">
      <c r="A40" s="125">
        <f t="shared" si="0"/>
        <v>9000</v>
      </c>
      <c r="B40" s="232">
        <v>5.0600000000000005</v>
      </c>
      <c r="C40" s="232"/>
      <c r="D40" s="232">
        <v>3.7320623898795757</v>
      </c>
      <c r="E40" s="232">
        <v>5.0349510151639283</v>
      </c>
      <c r="F40" s="124"/>
      <c r="G40" s="124"/>
      <c r="H40" s="124"/>
      <c r="I40" s="124"/>
      <c r="J40" s="124"/>
      <c r="K40" s="231"/>
      <c r="L40" s="231"/>
      <c r="M40" s="231"/>
      <c r="N40" s="166"/>
      <c r="O40" s="166"/>
      <c r="P40" s="166"/>
      <c r="Q40" s="166"/>
      <c r="R40" s="166"/>
      <c r="S40" s="166"/>
      <c r="T40" s="166"/>
      <c r="U40" s="166"/>
      <c r="V40" s="166"/>
    </row>
    <row r="41" spans="1:22" x14ac:dyDescent="0.25">
      <c r="A41" s="125">
        <f t="shared" si="0"/>
        <v>10000</v>
      </c>
      <c r="B41" s="232">
        <v>5.57</v>
      </c>
      <c r="C41" s="232"/>
      <c r="D41" s="232">
        <v>4.1103309199960503</v>
      </c>
      <c r="E41" s="232">
        <v>5.4081000654470675</v>
      </c>
      <c r="F41" s="124"/>
      <c r="G41" s="124"/>
      <c r="H41" s="124"/>
      <c r="I41" s="124"/>
      <c r="J41" s="124"/>
      <c r="K41" s="231"/>
      <c r="L41" s="231"/>
      <c r="M41" s="231"/>
      <c r="N41" s="166"/>
      <c r="O41" s="166"/>
      <c r="P41" s="166"/>
      <c r="Q41" s="166"/>
      <c r="R41" s="166"/>
      <c r="S41" s="166"/>
      <c r="T41" s="166"/>
      <c r="U41" s="166"/>
      <c r="V41" s="166"/>
    </row>
    <row r="42" spans="1:22" x14ac:dyDescent="0.25">
      <c r="A42" s="125">
        <f t="shared" si="0"/>
        <v>11000</v>
      </c>
      <c r="B42" s="232">
        <v>5.99</v>
      </c>
      <c r="C42" s="232"/>
      <c r="D42" s="232">
        <v>4.5335051948254446</v>
      </c>
      <c r="E42" s="232">
        <v>5.8255471068602738</v>
      </c>
      <c r="F42" s="124"/>
      <c r="G42" s="124"/>
      <c r="H42" s="124"/>
      <c r="I42" s="124"/>
      <c r="J42" s="124"/>
      <c r="K42" s="231"/>
      <c r="L42" s="231"/>
      <c r="M42" s="231"/>
      <c r="N42" s="166"/>
      <c r="O42" s="166"/>
      <c r="P42" s="166"/>
      <c r="Q42" s="166"/>
      <c r="R42" s="166"/>
      <c r="S42" s="166"/>
      <c r="T42" s="166"/>
      <c r="U42" s="166"/>
      <c r="V42" s="166"/>
    </row>
    <row r="43" spans="1:22" x14ac:dyDescent="0.25">
      <c r="A43" s="125">
        <f t="shared" si="0"/>
        <v>12000</v>
      </c>
      <c r="B43" s="232">
        <v>6.5</v>
      </c>
      <c r="C43" s="232"/>
      <c r="D43" s="232">
        <v>5.0045650708842029</v>
      </c>
      <c r="E43" s="232">
        <v>6.2902316665927342</v>
      </c>
      <c r="F43" s="124"/>
      <c r="G43" s="124"/>
      <c r="H43" s="124"/>
      <c r="I43" s="124"/>
      <c r="J43" s="124"/>
      <c r="K43" s="231"/>
      <c r="L43" s="231"/>
      <c r="M43" s="231"/>
      <c r="N43" s="166"/>
      <c r="O43" s="166"/>
      <c r="P43" s="166"/>
      <c r="Q43" s="166"/>
      <c r="R43" s="166"/>
      <c r="S43" s="166"/>
      <c r="T43" s="166"/>
      <c r="U43" s="166"/>
      <c r="V43" s="166"/>
    </row>
    <row r="44" spans="1:22" x14ac:dyDescent="0.25">
      <c r="A44" s="125">
        <f t="shared" si="0"/>
        <v>13000</v>
      </c>
      <c r="B44" s="232">
        <v>7.03</v>
      </c>
      <c r="C44" s="232"/>
      <c r="D44" s="232">
        <v>5.5446813892368274</v>
      </c>
      <c r="E44" s="232">
        <v>6.8230380599071587</v>
      </c>
      <c r="F44" s="124"/>
      <c r="G44" s="124"/>
      <c r="H44" s="124"/>
      <c r="I44" s="124"/>
      <c r="J44" s="124"/>
      <c r="K44" s="231"/>
      <c r="L44" s="231"/>
      <c r="M44" s="231"/>
      <c r="N44" s="166"/>
      <c r="O44" s="166"/>
      <c r="P44" s="166"/>
      <c r="Q44" s="166"/>
      <c r="R44" s="166"/>
      <c r="S44" s="166"/>
      <c r="T44" s="166"/>
      <c r="U44" s="166"/>
      <c r="V44" s="166"/>
    </row>
    <row r="45" spans="1:22" x14ac:dyDescent="0.25">
      <c r="A45" s="125">
        <f t="shared" si="0"/>
        <v>14000</v>
      </c>
      <c r="B45" s="232">
        <v>7.58</v>
      </c>
      <c r="C45" s="232"/>
      <c r="D45" s="232">
        <v>6.101672011351174</v>
      </c>
      <c r="E45" s="232">
        <v>7.37249038044407</v>
      </c>
      <c r="F45" s="124"/>
      <c r="G45" s="124"/>
      <c r="H45" s="124"/>
      <c r="I45" s="124"/>
      <c r="J45" s="124"/>
      <c r="K45" s="231"/>
      <c r="L45" s="231"/>
      <c r="M45" s="231"/>
      <c r="N45" s="166"/>
      <c r="O45" s="166"/>
      <c r="P45" s="166"/>
      <c r="Q45" s="166"/>
      <c r="R45" s="166"/>
      <c r="S45" s="166"/>
      <c r="T45" s="166"/>
      <c r="U45" s="166"/>
      <c r="V45" s="166"/>
    </row>
    <row r="46" spans="1:22" x14ac:dyDescent="0.25">
      <c r="A46" s="125">
        <f t="shared" si="0"/>
        <v>15000</v>
      </c>
      <c r="B46" s="232">
        <v>8.18</v>
      </c>
      <c r="C46" s="232"/>
      <c r="D46" s="232">
        <v>6.699999480257584</v>
      </c>
      <c r="E46" s="232">
        <v>7.9627200955937676</v>
      </c>
      <c r="F46" s="124"/>
      <c r="G46" s="124"/>
      <c r="H46" s="124"/>
      <c r="I46" s="124"/>
      <c r="J46" s="124"/>
      <c r="K46" s="231"/>
      <c r="L46" s="231"/>
      <c r="M46" s="231"/>
      <c r="N46" s="166"/>
      <c r="O46" s="166"/>
      <c r="P46" s="166"/>
      <c r="Q46" s="166"/>
      <c r="R46" s="166"/>
      <c r="S46" s="166"/>
      <c r="T46" s="166"/>
      <c r="U46" s="166"/>
      <c r="V46" s="166"/>
    </row>
    <row r="47" spans="1:22" x14ac:dyDescent="0.25">
      <c r="A47" s="125">
        <f t="shared" si="0"/>
        <v>16000</v>
      </c>
      <c r="B47" s="232">
        <v>8.8699999999999992</v>
      </c>
      <c r="C47" s="232"/>
      <c r="D47" s="232">
        <v>7.32587329719391</v>
      </c>
      <c r="E47" s="232">
        <v>8.580123346969085</v>
      </c>
      <c r="F47" s="124"/>
      <c r="G47" s="124"/>
      <c r="H47" s="124"/>
      <c r="I47" s="124"/>
      <c r="J47" s="124"/>
      <c r="K47" s="231"/>
      <c r="L47" s="231"/>
      <c r="M47" s="231"/>
      <c r="N47" s="166"/>
      <c r="O47" s="166"/>
      <c r="P47" s="166"/>
      <c r="Q47" s="166"/>
      <c r="R47" s="166"/>
      <c r="S47" s="166"/>
      <c r="T47" s="166"/>
      <c r="U47" s="166"/>
      <c r="V47" s="166"/>
    </row>
    <row r="48" spans="1:22" x14ac:dyDescent="0.25">
      <c r="A48" s="125">
        <f t="shared" si="0"/>
        <v>17000</v>
      </c>
      <c r="B48" s="232">
        <v>9.5699999999999985</v>
      </c>
      <c r="C48" s="232"/>
      <c r="D48" s="232">
        <v>7.9492177010406966</v>
      </c>
      <c r="E48" s="232">
        <v>9.1950314182884654</v>
      </c>
      <c r="F48" s="124"/>
      <c r="G48" s="124"/>
      <c r="H48" s="124"/>
      <c r="I48" s="124"/>
      <c r="J48" s="124"/>
      <c r="K48" s="231"/>
      <c r="L48" s="231"/>
      <c r="M48" s="231"/>
      <c r="N48" s="166"/>
      <c r="O48" s="166"/>
      <c r="P48" s="166"/>
      <c r="Q48" s="166"/>
      <c r="R48" s="166"/>
      <c r="S48" s="166"/>
      <c r="T48" s="166"/>
      <c r="U48" s="166"/>
      <c r="V48" s="166"/>
    </row>
    <row r="49" spans="1:22" x14ac:dyDescent="0.25">
      <c r="A49" s="125">
        <f t="shared" si="0"/>
        <v>18000</v>
      </c>
      <c r="B49" s="232">
        <v>10.309999999999999</v>
      </c>
      <c r="C49" s="232"/>
      <c r="D49" s="232">
        <v>8.603746649827011</v>
      </c>
      <c r="E49" s="232">
        <v>9.8407019834481702</v>
      </c>
      <c r="F49" s="124"/>
      <c r="G49" s="124"/>
      <c r="H49" s="124"/>
      <c r="I49" s="124"/>
      <c r="J49" s="124"/>
      <c r="K49" s="231"/>
      <c r="L49" s="231"/>
      <c r="M49" s="231"/>
      <c r="N49" s="166"/>
      <c r="O49" s="166"/>
      <c r="P49" s="166"/>
      <c r="Q49" s="166"/>
      <c r="R49" s="166"/>
      <c r="S49" s="166"/>
      <c r="T49" s="166"/>
      <c r="U49" s="166"/>
      <c r="V49" s="166"/>
    </row>
    <row r="50" spans="1:22" x14ac:dyDescent="0.25">
      <c r="A50" s="125">
        <f t="shared" si="0"/>
        <v>19000</v>
      </c>
      <c r="B50" s="232">
        <v>10.989999999999998</v>
      </c>
      <c r="C50" s="232"/>
      <c r="D50" s="232">
        <v>9.281698656812349</v>
      </c>
      <c r="E50" s="232">
        <v>10.509478599536831</v>
      </c>
      <c r="F50" s="124"/>
      <c r="G50" s="124"/>
      <c r="H50" s="124"/>
      <c r="I50" s="124"/>
      <c r="J50" s="124"/>
      <c r="K50" s="231"/>
      <c r="L50" s="231"/>
      <c r="M50" s="231"/>
      <c r="N50" s="166"/>
      <c r="O50" s="166"/>
      <c r="P50" s="166"/>
      <c r="Q50" s="166"/>
      <c r="R50" s="166"/>
      <c r="S50" s="166"/>
      <c r="T50" s="166"/>
      <c r="U50" s="166"/>
      <c r="V50" s="166"/>
    </row>
    <row r="51" spans="1:22" x14ac:dyDescent="0.25">
      <c r="A51" s="236">
        <f t="shared" si="0"/>
        <v>20000</v>
      </c>
      <c r="B51" s="136">
        <v>11.779999999999998</v>
      </c>
      <c r="C51" s="136"/>
      <c r="D51" s="136">
        <v>9.9617989324490761</v>
      </c>
      <c r="E51" s="136">
        <v>11.180374409645601</v>
      </c>
      <c r="F51" s="236"/>
      <c r="G51" s="65"/>
      <c r="H51" s="65"/>
      <c r="I51" s="124"/>
      <c r="J51" s="124"/>
      <c r="K51" s="231"/>
      <c r="L51" s="231"/>
      <c r="M51" s="231"/>
      <c r="N51" s="166"/>
      <c r="O51" s="166"/>
      <c r="P51" s="166"/>
      <c r="Q51" s="166"/>
      <c r="R51" s="166"/>
      <c r="S51" s="166"/>
      <c r="T51" s="166"/>
      <c r="U51" s="166"/>
      <c r="V51" s="166"/>
    </row>
    <row r="52" spans="1:22" x14ac:dyDescent="0.25">
      <c r="A52" s="236">
        <f t="shared" si="0"/>
        <v>21000</v>
      </c>
      <c r="B52" s="136">
        <v>12.529999999999998</v>
      </c>
      <c r="C52" s="136"/>
      <c r="D52" s="136">
        <v>10.661025728982047</v>
      </c>
      <c r="E52" s="136">
        <v>11.870137882643105</v>
      </c>
      <c r="F52" s="237"/>
      <c r="G52" s="65"/>
      <c r="H52" s="238"/>
      <c r="I52" s="238"/>
      <c r="J52" s="238"/>
      <c r="K52" s="239"/>
      <c r="L52" s="231"/>
      <c r="M52" s="231"/>
      <c r="N52" s="166"/>
      <c r="O52" s="166"/>
      <c r="P52" s="166"/>
      <c r="Q52" s="166"/>
      <c r="R52" s="166"/>
      <c r="S52" s="166"/>
      <c r="T52" s="166"/>
      <c r="U52" s="166"/>
      <c r="V52" s="166"/>
    </row>
    <row r="53" spans="1:22" x14ac:dyDescent="0.25">
      <c r="A53" s="236">
        <f t="shared" si="0"/>
        <v>22000</v>
      </c>
      <c r="B53" s="232">
        <v>13.339999999999998</v>
      </c>
      <c r="C53" s="232"/>
      <c r="D53" s="232">
        <v>11.38558130590479</v>
      </c>
      <c r="E53" s="232">
        <v>12.584887336748695</v>
      </c>
      <c r="F53" s="237"/>
      <c r="G53" s="124"/>
      <c r="H53" s="124"/>
      <c r="I53" s="124"/>
      <c r="J53" s="124"/>
      <c r="K53" s="124"/>
      <c r="L53" s="124"/>
      <c r="M53" s="124"/>
    </row>
    <row r="54" spans="1:22" x14ac:dyDescent="0.25">
      <c r="A54" s="236">
        <f t="shared" si="0"/>
        <v>23000</v>
      </c>
      <c r="B54" s="232">
        <v>14.159999999999998</v>
      </c>
      <c r="C54" s="232"/>
      <c r="D54" s="232">
        <v>12.117586524118643</v>
      </c>
      <c r="E54" s="232">
        <v>13.306985608827251</v>
      </c>
      <c r="F54" s="237"/>
      <c r="G54" s="124"/>
      <c r="H54" s="124"/>
      <c r="I54" s="124"/>
      <c r="J54" s="124"/>
      <c r="K54" s="124"/>
      <c r="L54" s="124"/>
      <c r="M54" s="124"/>
    </row>
    <row r="55" spans="1:22" x14ac:dyDescent="0.25">
      <c r="A55" s="236">
        <f t="shared" si="0"/>
        <v>24000</v>
      </c>
      <c r="B55" s="232">
        <v>15.019999999999998</v>
      </c>
      <c r="C55" s="232"/>
      <c r="D55" s="232">
        <v>12.875128419688531</v>
      </c>
      <c r="E55" s="232">
        <v>14.054274945306162</v>
      </c>
      <c r="F55" s="236"/>
      <c r="G55" s="124"/>
      <c r="H55" s="124"/>
      <c r="I55" s="124"/>
      <c r="J55" s="124"/>
      <c r="K55" s="124"/>
      <c r="L55" s="124"/>
      <c r="M55" s="124"/>
    </row>
    <row r="56" spans="1:22" x14ac:dyDescent="0.25">
      <c r="A56" s="236">
        <f t="shared" si="0"/>
        <v>25000</v>
      </c>
      <c r="B56" s="136">
        <v>15.879999999999997</v>
      </c>
      <c r="C56" s="136"/>
      <c r="D56" s="232">
        <v>13.639565564639494</v>
      </c>
      <c r="E56" s="232">
        <v>14.808366210978654</v>
      </c>
      <c r="F56" s="237"/>
      <c r="G56" s="124"/>
      <c r="H56" s="124"/>
      <c r="I56" s="124"/>
      <c r="J56" s="124"/>
      <c r="K56" s="124"/>
      <c r="L56" s="124"/>
      <c r="M56" s="124"/>
    </row>
    <row r="57" spans="1:22" x14ac:dyDescent="0.25">
      <c r="A57" s="125">
        <f t="shared" si="0"/>
        <v>26000</v>
      </c>
      <c r="B57" s="232">
        <v>16.659999999999997</v>
      </c>
      <c r="C57" s="232"/>
      <c r="D57" s="232">
        <v>14.426039788014389</v>
      </c>
      <c r="E57" s="232">
        <v>15.584196305631645</v>
      </c>
      <c r="F57" s="124"/>
      <c r="G57" s="124"/>
      <c r="H57" s="124"/>
      <c r="I57" s="124"/>
      <c r="J57" s="124"/>
      <c r="K57" s="124"/>
      <c r="L57" s="124"/>
      <c r="M57" s="124"/>
    </row>
    <row r="58" spans="1:22" x14ac:dyDescent="0.25">
      <c r="A58" s="125">
        <f t="shared" si="0"/>
        <v>27000</v>
      </c>
      <c r="B58" s="232">
        <v>17.609999999999996</v>
      </c>
      <c r="C58" s="232"/>
      <c r="D58" s="232">
        <v>15.218958817343454</v>
      </c>
      <c r="E58" s="232">
        <v>16.366383982344967</v>
      </c>
      <c r="F58" s="124"/>
      <c r="G58" s="124"/>
      <c r="H58" s="124"/>
      <c r="I58" s="124"/>
      <c r="J58" s="124"/>
      <c r="K58" s="124"/>
      <c r="L58" s="124"/>
      <c r="M58" s="124"/>
    </row>
    <row r="59" spans="1:22" x14ac:dyDescent="0.25">
      <c r="A59" s="125">
        <f t="shared" si="0"/>
        <v>28000</v>
      </c>
      <c r="B59" s="232">
        <v>18.199999999999996</v>
      </c>
      <c r="C59" s="232"/>
      <c r="D59" s="232">
        <v>16.023935870715803</v>
      </c>
      <c r="E59" s="232">
        <v>17.160466490009881</v>
      </c>
      <c r="F59" s="124"/>
      <c r="G59" s="124"/>
      <c r="H59" s="124"/>
      <c r="I59" s="124"/>
      <c r="J59" s="124"/>
      <c r="K59" s="124"/>
      <c r="L59" s="124"/>
      <c r="M59" s="124"/>
    </row>
    <row r="60" spans="1:22" x14ac:dyDescent="0.25">
      <c r="A60" s="125">
        <f t="shared" si="0"/>
        <v>29000</v>
      </c>
      <c r="B60" s="232">
        <v>19.259999999999994</v>
      </c>
      <c r="C60" s="232"/>
      <c r="D60" s="232">
        <v>16.834941936109793</v>
      </c>
      <c r="E60" s="232">
        <v>17.960496413150594</v>
      </c>
      <c r="F60" s="124"/>
      <c r="G60" s="124"/>
      <c r="H60" s="124"/>
      <c r="I60" s="124"/>
      <c r="J60" s="124"/>
      <c r="K60" s="124"/>
      <c r="L60" s="124"/>
      <c r="M60" s="124"/>
    </row>
    <row r="61" spans="1:22" x14ac:dyDescent="0.25">
      <c r="A61" s="125">
        <f t="shared" si="0"/>
        <v>30000</v>
      </c>
      <c r="B61" s="232">
        <v>19.999999999999993</v>
      </c>
      <c r="C61" s="232"/>
      <c r="D61" s="232">
        <v>17.648581363076456</v>
      </c>
      <c r="E61" s="232">
        <v>18.763124057993377</v>
      </c>
      <c r="F61" s="124"/>
      <c r="G61" s="124"/>
      <c r="H61" s="124"/>
      <c r="I61" s="124"/>
      <c r="J61" s="124"/>
      <c r="K61" s="124"/>
      <c r="L61" s="124"/>
      <c r="M61" s="124"/>
    </row>
    <row r="62" spans="1:22" x14ac:dyDescent="0.25">
      <c r="A62" s="125">
        <f t="shared" si="0"/>
        <v>31000</v>
      </c>
      <c r="B62" s="232">
        <v>20.949999999999992</v>
      </c>
      <c r="C62" s="232"/>
      <c r="D62" s="232">
        <v>18.464265110211375</v>
      </c>
      <c r="E62" s="232">
        <v>19.567768355210138</v>
      </c>
      <c r="F62" s="124"/>
      <c r="G62" s="124"/>
      <c r="H62" s="124"/>
      <c r="I62" s="124"/>
      <c r="J62" s="124"/>
      <c r="K62" s="124"/>
      <c r="L62" s="124"/>
      <c r="M62" s="124"/>
    </row>
    <row r="63" spans="1:22" x14ac:dyDescent="0.25">
      <c r="A63" s="125">
        <f t="shared" si="0"/>
        <v>32000</v>
      </c>
      <c r="B63" s="232">
        <v>21.809999999999992</v>
      </c>
      <c r="C63" s="232"/>
      <c r="D63" s="232">
        <v>19.290170458187585</v>
      </c>
      <c r="E63" s="232">
        <v>20.382495914296783</v>
      </c>
      <c r="F63" s="124"/>
      <c r="G63" s="124"/>
      <c r="H63" s="124"/>
      <c r="I63" s="124"/>
      <c r="J63" s="124"/>
      <c r="K63" s="124"/>
      <c r="L63" s="124"/>
      <c r="M63" s="124"/>
    </row>
    <row r="64" spans="1:22" x14ac:dyDescent="0.25">
      <c r="A64" s="125">
        <f t="shared" si="0"/>
        <v>33000</v>
      </c>
      <c r="B64" s="232">
        <v>22.729999999999993</v>
      </c>
      <c r="C64" s="232"/>
      <c r="D64" s="232">
        <v>20.120545590938463</v>
      </c>
      <c r="E64" s="232">
        <v>21.201632764167208</v>
      </c>
      <c r="F64" s="124"/>
      <c r="G64" s="124"/>
      <c r="H64" s="124"/>
      <c r="I64" s="124"/>
      <c r="J64" s="124"/>
      <c r="K64" s="124"/>
      <c r="L64" s="124"/>
      <c r="M64" s="124"/>
    </row>
    <row r="65" spans="1:13" x14ac:dyDescent="0.25">
      <c r="A65" s="125">
        <f t="shared" si="0"/>
        <v>34000</v>
      </c>
      <c r="B65" s="232">
        <v>23.509999999999994</v>
      </c>
      <c r="C65" s="232"/>
      <c r="D65" s="232">
        <v>20.955459807452758</v>
      </c>
      <c r="E65" s="232">
        <v>22.025247265918836</v>
      </c>
      <c r="F65" s="124"/>
      <c r="G65" s="124"/>
      <c r="H65" s="124"/>
      <c r="I65" s="124"/>
      <c r="J65" s="124"/>
      <c r="K65" s="124"/>
      <c r="L65" s="124"/>
      <c r="M65" s="124"/>
    </row>
    <row r="66" spans="1:13" x14ac:dyDescent="0.25">
      <c r="A66" s="125">
        <f t="shared" si="0"/>
        <v>35000</v>
      </c>
      <c r="B66" s="232">
        <v>24.459999999999994</v>
      </c>
      <c r="C66" s="232"/>
      <c r="D66" s="232">
        <v>21.802570645987846</v>
      </c>
      <c r="E66" s="232">
        <v>22.860893320816903</v>
      </c>
      <c r="F66" s="124"/>
      <c r="G66" s="124"/>
      <c r="H66" s="124"/>
      <c r="I66" s="124"/>
      <c r="J66" s="124"/>
      <c r="K66" s="124"/>
      <c r="L66" s="124"/>
      <c r="M66" s="124"/>
    </row>
    <row r="67" spans="1:13" x14ac:dyDescent="0.25">
      <c r="A67" s="125">
        <f t="shared" si="0"/>
        <v>36000</v>
      </c>
      <c r="B67" s="232">
        <v>25.369999999999994</v>
      </c>
      <c r="C67" s="232"/>
      <c r="D67" s="232">
        <v>22.648191556264713</v>
      </c>
      <c r="E67" s="232">
        <v>23.695069612120374</v>
      </c>
      <c r="F67" s="124"/>
      <c r="G67" s="124"/>
      <c r="H67" s="124"/>
      <c r="I67" s="124"/>
      <c r="J67" s="124"/>
      <c r="K67" s="124"/>
      <c r="L67" s="124"/>
      <c r="M67" s="124"/>
    </row>
    <row r="68" spans="1:13" x14ac:dyDescent="0.25">
      <c r="A68" s="125">
        <f t="shared" si="0"/>
        <v>37000</v>
      </c>
      <c r="B68" s="232">
        <v>26.139999999999993</v>
      </c>
      <c r="C68" s="232"/>
      <c r="D68" s="232">
        <v>23.489238733283784</v>
      </c>
      <c r="E68" s="232">
        <v>24.524734070993933</v>
      </c>
      <c r="F68" s="124"/>
      <c r="G68" s="124"/>
      <c r="H68" s="124"/>
      <c r="I68" s="124"/>
      <c r="J68" s="124"/>
      <c r="K68" s="124"/>
      <c r="L68" s="124"/>
      <c r="M68" s="124"/>
    </row>
    <row r="69" spans="1:13" x14ac:dyDescent="0.25">
      <c r="A69" s="125">
        <f t="shared" si="0"/>
        <v>38000</v>
      </c>
      <c r="B69" s="232">
        <v>26.889999999999993</v>
      </c>
      <c r="C69" s="232"/>
      <c r="D69" s="232">
        <v>24.334339901144993</v>
      </c>
      <c r="E69" s="232">
        <v>25.358397654066735</v>
      </c>
      <c r="F69" s="124"/>
      <c r="G69" s="124"/>
      <c r="H69" s="124"/>
      <c r="I69" s="124"/>
      <c r="J69" s="124"/>
      <c r="K69" s="124"/>
      <c r="L69" s="124"/>
      <c r="M69" s="124"/>
    </row>
    <row r="70" spans="1:13" x14ac:dyDescent="0.25">
      <c r="A70" s="125">
        <f t="shared" si="0"/>
        <v>39000</v>
      </c>
      <c r="B70" s="232">
        <v>27.649999999999995</v>
      </c>
      <c r="C70" s="232"/>
      <c r="D70" s="232">
        <v>25.178817378107411</v>
      </c>
      <c r="E70" s="232">
        <v>26.191445987262728</v>
      </c>
      <c r="F70" s="124"/>
      <c r="G70" s="124"/>
      <c r="H70" s="124"/>
      <c r="I70" s="124"/>
      <c r="J70" s="124"/>
      <c r="K70" s="124"/>
      <c r="L70" s="124"/>
      <c r="M70" s="124"/>
    </row>
    <row r="71" spans="1:13" x14ac:dyDescent="0.25">
      <c r="A71" s="125">
        <f t="shared" si="0"/>
        <v>40000</v>
      </c>
      <c r="B71" s="232">
        <v>28.609999999999996</v>
      </c>
      <c r="C71" s="232"/>
      <c r="D71" s="232">
        <v>26.036045869000656</v>
      </c>
      <c r="E71" s="232">
        <v>27.037072762384543</v>
      </c>
      <c r="F71" s="124"/>
      <c r="G71" s="124"/>
      <c r="H71" s="124"/>
      <c r="I71" s="124"/>
      <c r="J71" s="124"/>
      <c r="K71" s="124"/>
      <c r="L71" s="124"/>
      <c r="M71" s="124"/>
    </row>
    <row r="72" spans="1:13" x14ac:dyDescent="0.25">
      <c r="A72" s="125">
        <f t="shared" si="0"/>
        <v>41000</v>
      </c>
      <c r="B72" s="232">
        <v>29.549999999999997</v>
      </c>
      <c r="C72" s="232"/>
      <c r="D72" s="232">
        <v>26.870613590571178</v>
      </c>
      <c r="E72" s="232">
        <v>27.860345458649057</v>
      </c>
      <c r="F72" s="124"/>
      <c r="G72" s="124"/>
      <c r="H72" s="124"/>
      <c r="I72" s="124"/>
      <c r="J72" s="124"/>
      <c r="K72" s="124"/>
      <c r="L72" s="124"/>
      <c r="M72" s="124"/>
    </row>
    <row r="73" spans="1:13" x14ac:dyDescent="0.25">
      <c r="A73" s="125">
        <f t="shared" si="0"/>
        <v>42000</v>
      </c>
      <c r="B73" s="232">
        <v>30.31</v>
      </c>
      <c r="C73" s="232"/>
      <c r="D73" s="232">
        <v>27.711418221129605</v>
      </c>
      <c r="E73" s="232">
        <v>28.689770653681634</v>
      </c>
      <c r="F73" s="124"/>
      <c r="G73" s="124"/>
      <c r="H73" s="124"/>
      <c r="I73" s="124"/>
      <c r="J73" s="124"/>
      <c r="K73" s="124"/>
      <c r="L73" s="124"/>
      <c r="M73" s="124"/>
    </row>
    <row r="74" spans="1:13" x14ac:dyDescent="0.25">
      <c r="A74" s="125">
        <f t="shared" si="0"/>
        <v>43000</v>
      </c>
      <c r="B74" s="232">
        <v>31.25</v>
      </c>
      <c r="C74" s="232"/>
      <c r="D74" s="232">
        <v>28.560538730338575</v>
      </c>
      <c r="E74" s="232">
        <v>29.527399180404966</v>
      </c>
      <c r="F74" s="124"/>
      <c r="G74" s="124"/>
      <c r="H74" s="124"/>
      <c r="I74" s="124"/>
      <c r="J74" s="124"/>
      <c r="K74" s="124"/>
      <c r="L74" s="124"/>
      <c r="M74" s="124"/>
    </row>
    <row r="75" spans="1:13" x14ac:dyDescent="0.25">
      <c r="A75" s="125">
        <f t="shared" si="0"/>
        <v>44000</v>
      </c>
      <c r="B75" s="232">
        <v>31.95</v>
      </c>
      <c r="C75" s="232"/>
      <c r="D75" s="232">
        <v>29.396873576122339</v>
      </c>
      <c r="E75" s="232">
        <v>30.352415084653764</v>
      </c>
      <c r="F75" s="124"/>
      <c r="G75" s="124"/>
      <c r="H75" s="124"/>
      <c r="I75" s="124"/>
      <c r="J75" s="124"/>
      <c r="K75" s="124"/>
      <c r="L75" s="124"/>
      <c r="M75" s="124"/>
    </row>
    <row r="76" spans="1:13" x14ac:dyDescent="0.25">
      <c r="A76" s="125">
        <f t="shared" si="0"/>
        <v>45000</v>
      </c>
      <c r="B76" s="232">
        <v>32.81</v>
      </c>
      <c r="C76" s="232"/>
      <c r="D76" s="232">
        <v>30.239687877354648</v>
      </c>
      <c r="E76" s="232">
        <v>31.183822751511606</v>
      </c>
      <c r="F76" s="124"/>
      <c r="G76" s="124"/>
      <c r="H76" s="124"/>
      <c r="I76" s="124"/>
      <c r="J76" s="124"/>
      <c r="K76" s="124"/>
      <c r="L76" s="124"/>
      <c r="M76" s="124"/>
    </row>
    <row r="77" spans="1:13" x14ac:dyDescent="0.25">
      <c r="A77" s="125">
        <f t="shared" si="0"/>
        <v>46000</v>
      </c>
      <c r="B77" s="232">
        <v>33.660000000000004</v>
      </c>
      <c r="C77" s="232"/>
      <c r="D77" s="232">
        <v>31.073666557520756</v>
      </c>
      <c r="E77" s="232">
        <v>32.006514378448024</v>
      </c>
      <c r="F77" s="124"/>
      <c r="G77" s="124"/>
      <c r="H77" s="124"/>
      <c r="I77" s="124"/>
      <c r="J77" s="124"/>
      <c r="K77" s="124"/>
      <c r="L77" s="124"/>
      <c r="M77" s="124"/>
    </row>
    <row r="78" spans="1:13" x14ac:dyDescent="0.25">
      <c r="A78" s="125">
        <f t="shared" si="0"/>
        <v>47000</v>
      </c>
      <c r="B78" s="232">
        <v>34.470000000000006</v>
      </c>
      <c r="C78" s="232"/>
      <c r="D78" s="232">
        <v>31.91311985779847</v>
      </c>
      <c r="E78" s="232">
        <v>32.834606532080855</v>
      </c>
      <c r="F78" s="124"/>
      <c r="G78" s="124"/>
      <c r="H78" s="124"/>
      <c r="I78" s="124"/>
      <c r="J78" s="124"/>
      <c r="K78" s="124"/>
      <c r="L78" s="124"/>
      <c r="M78" s="124"/>
    </row>
    <row r="79" spans="1:13" x14ac:dyDescent="0.25">
      <c r="A79" s="125">
        <f t="shared" si="0"/>
        <v>48000</v>
      </c>
      <c r="B79" s="232">
        <v>35.210000000000008</v>
      </c>
      <c r="C79" s="232"/>
      <c r="D79" s="232">
        <v>32.733897080606845</v>
      </c>
      <c r="E79" s="232">
        <v>33.644275369958201</v>
      </c>
      <c r="F79" s="124"/>
      <c r="G79" s="124"/>
      <c r="H79" s="124"/>
      <c r="I79" s="124"/>
      <c r="J79" s="124"/>
      <c r="K79" s="124"/>
      <c r="L79" s="124"/>
      <c r="M79" s="124"/>
    </row>
    <row r="80" spans="1:13" x14ac:dyDescent="0.25">
      <c r="A80" s="125">
        <f t="shared" si="0"/>
        <v>49000</v>
      </c>
      <c r="B80" s="232">
        <v>35.990000000000009</v>
      </c>
      <c r="C80" s="232"/>
      <c r="D80" s="232">
        <v>33.566870925436014</v>
      </c>
      <c r="E80" s="232">
        <v>34.465975760981983</v>
      </c>
      <c r="F80" s="124"/>
      <c r="G80" s="124"/>
      <c r="H80" s="124"/>
      <c r="I80" s="124"/>
      <c r="J80" s="124"/>
      <c r="K80" s="124"/>
      <c r="L80" s="124"/>
      <c r="M80" s="124"/>
    </row>
    <row r="81" spans="1:13" x14ac:dyDescent="0.25">
      <c r="A81" s="125">
        <f t="shared" si="0"/>
        <v>50000</v>
      </c>
      <c r="B81" s="232">
        <v>37.02000000000001</v>
      </c>
      <c r="C81" s="232"/>
      <c r="D81" s="232">
        <v>34.385950323019905</v>
      </c>
      <c r="E81" s="232">
        <v>35.273969751972466</v>
      </c>
      <c r="F81" s="124"/>
      <c r="G81" s="124"/>
      <c r="H81" s="124"/>
      <c r="I81" s="124"/>
      <c r="J81" s="124"/>
      <c r="K81" s="124"/>
      <c r="L81" s="124"/>
      <c r="M81" s="124"/>
    </row>
    <row r="82" spans="1:13" x14ac:dyDescent="0.25">
      <c r="A82" s="125">
        <f t="shared" si="0"/>
        <v>51000</v>
      </c>
      <c r="B82" s="232">
        <v>37.900000000000013</v>
      </c>
      <c r="C82" s="232"/>
      <c r="D82" s="232">
        <v>35.208667917513409</v>
      </c>
      <c r="E82" s="232">
        <v>36.085552700577658</v>
      </c>
      <c r="F82" s="124"/>
      <c r="G82" s="124"/>
      <c r="H82" s="124"/>
      <c r="I82" s="124"/>
      <c r="J82" s="124"/>
      <c r="K82" s="124"/>
      <c r="L82" s="124"/>
      <c r="M82" s="124"/>
    </row>
    <row r="83" spans="1:13" x14ac:dyDescent="0.25">
      <c r="A83" s="125">
        <f t="shared" si="0"/>
        <v>52000</v>
      </c>
      <c r="B83" s="232">
        <v>38.660000000000011</v>
      </c>
      <c r="C83" s="232"/>
      <c r="D83" s="232">
        <v>36.021441107120637</v>
      </c>
      <c r="E83" s="232">
        <v>36.887325831702654</v>
      </c>
      <c r="F83" s="124"/>
      <c r="G83" s="124"/>
      <c r="H83" s="124"/>
      <c r="I83" s="124"/>
      <c r="J83" s="124"/>
      <c r="K83" s="124"/>
      <c r="L83" s="124"/>
      <c r="M83" s="124"/>
    </row>
    <row r="84" spans="1:13" x14ac:dyDescent="0.25">
      <c r="A84" s="125">
        <f t="shared" si="0"/>
        <v>53000</v>
      </c>
      <c r="B84" s="232">
        <v>39.350000000000009</v>
      </c>
      <c r="C84" s="232"/>
      <c r="D84" s="232">
        <v>36.836154668412995</v>
      </c>
      <c r="E84" s="232">
        <v>37.691013073555496</v>
      </c>
      <c r="F84" s="124"/>
      <c r="G84" s="124"/>
      <c r="H84" s="124"/>
      <c r="I84" s="124"/>
      <c r="J84" s="124"/>
      <c r="K84" s="124"/>
      <c r="L84" s="124"/>
      <c r="M84" s="124"/>
    </row>
    <row r="85" spans="1:13" x14ac:dyDescent="0.25">
      <c r="A85" s="125">
        <f t="shared" si="0"/>
        <v>54000</v>
      </c>
      <c r="B85" s="232">
        <v>40.210000000000008</v>
      </c>
      <c r="C85" s="232"/>
      <c r="D85" s="232">
        <v>37.642275155099796</v>
      </c>
      <c r="E85" s="232">
        <v>38.486223539327888</v>
      </c>
      <c r="F85" s="124"/>
      <c r="G85" s="124"/>
      <c r="H85" s="124"/>
      <c r="I85" s="124"/>
      <c r="J85" s="124"/>
      <c r="K85" s="124"/>
      <c r="L85" s="124"/>
      <c r="M85" s="124"/>
    </row>
    <row r="86" spans="1:13" x14ac:dyDescent="0.25">
      <c r="A86" s="125">
        <f t="shared" si="0"/>
        <v>55000</v>
      </c>
      <c r="B86" s="232">
        <v>40.790000000000006</v>
      </c>
      <c r="C86" s="232"/>
      <c r="D86" s="232">
        <v>38.4558452830777</v>
      </c>
      <c r="E86" s="232">
        <v>39.288782823073248</v>
      </c>
      <c r="F86" s="124"/>
      <c r="G86" s="124"/>
      <c r="H86" s="124"/>
      <c r="I86" s="124"/>
      <c r="J86" s="124"/>
      <c r="K86" s="124"/>
      <c r="L86" s="124"/>
      <c r="M86" s="124"/>
    </row>
    <row r="87" spans="1:13" x14ac:dyDescent="0.25">
      <c r="A87" s="125">
        <f t="shared" si="0"/>
        <v>56000</v>
      </c>
      <c r="B87" s="232">
        <v>41.540000000000006</v>
      </c>
      <c r="C87" s="232"/>
      <c r="D87" s="232">
        <v>39.271078586785713</v>
      </c>
      <c r="E87" s="232">
        <v>40.092982773156763</v>
      </c>
      <c r="F87" s="124"/>
      <c r="G87" s="124"/>
      <c r="H87" s="124"/>
      <c r="I87" s="124"/>
      <c r="J87" s="124"/>
      <c r="K87" s="124"/>
      <c r="L87" s="124"/>
      <c r="M87" s="124"/>
    </row>
    <row r="88" spans="1:13" x14ac:dyDescent="0.25">
      <c r="A88" s="125">
        <f t="shared" si="0"/>
        <v>57000</v>
      </c>
      <c r="B88" s="232">
        <v>42.490000000000009</v>
      </c>
      <c r="C88" s="232"/>
      <c r="D88" s="232">
        <v>40.07605564015806</v>
      </c>
      <c r="E88" s="232">
        <v>40.88706528082168</v>
      </c>
      <c r="F88" s="124"/>
      <c r="G88" s="124"/>
      <c r="H88" s="124"/>
      <c r="I88" s="124"/>
      <c r="J88" s="124"/>
      <c r="K88" s="124"/>
      <c r="L88" s="124"/>
      <c r="M88" s="124"/>
    </row>
    <row r="89" spans="1:13" x14ac:dyDescent="0.25">
      <c r="A89" s="125">
        <f t="shared" si="0"/>
        <v>58000</v>
      </c>
      <c r="B89" s="232">
        <v>43.330000000000013</v>
      </c>
      <c r="C89" s="232"/>
      <c r="D89" s="232">
        <v>40.886645911619524</v>
      </c>
      <c r="E89" s="232">
        <v>41.686685037377856</v>
      </c>
      <c r="F89" s="124"/>
      <c r="G89" s="124"/>
      <c r="H89" s="124"/>
      <c r="I89" s="124"/>
      <c r="J89" s="124"/>
      <c r="K89" s="124"/>
      <c r="L89" s="124"/>
      <c r="M89" s="124"/>
    </row>
    <row r="90" spans="1:13" x14ac:dyDescent="0.25">
      <c r="A90" s="125">
        <f t="shared" si="0"/>
        <v>59000</v>
      </c>
      <c r="B90" s="232">
        <v>44.13000000000001</v>
      </c>
      <c r="C90" s="232"/>
      <c r="D90" s="232">
        <v>41.685940447914007</v>
      </c>
      <c r="E90" s="232">
        <v>42.475161935054089</v>
      </c>
      <c r="F90" s="124"/>
      <c r="G90" s="124"/>
      <c r="H90" s="124"/>
      <c r="I90" s="124"/>
      <c r="J90" s="124"/>
      <c r="K90" s="124"/>
      <c r="L90" s="124"/>
      <c r="M90" s="124"/>
    </row>
    <row r="91" spans="1:13" x14ac:dyDescent="0.25">
      <c r="A91" s="125">
        <f t="shared" si="0"/>
        <v>60000</v>
      </c>
      <c r="B91" s="232">
        <v>44.800000000000011</v>
      </c>
      <c r="C91" s="232"/>
      <c r="D91" s="232">
        <v>42.490224511398807</v>
      </c>
      <c r="E91" s="232">
        <v>43.268560831744779</v>
      </c>
      <c r="F91" s="124"/>
      <c r="G91" s="124"/>
      <c r="H91" s="124"/>
      <c r="I91" s="124"/>
      <c r="J91" s="124"/>
      <c r="K91" s="124"/>
      <c r="L91" s="124"/>
      <c r="M91" s="124"/>
    </row>
    <row r="92" spans="1:13" x14ac:dyDescent="0.25">
      <c r="A92" s="125">
        <f t="shared" si="0"/>
        <v>61000</v>
      </c>
      <c r="B92" s="232">
        <v>45.88000000000001</v>
      </c>
      <c r="C92" s="232"/>
      <c r="D92" s="232">
        <v>43.280163684211431</v>
      </c>
      <c r="E92" s="232">
        <v>44.047808981268915</v>
      </c>
      <c r="F92" s="124"/>
      <c r="G92" s="124"/>
      <c r="H92" s="124"/>
      <c r="I92" s="124"/>
      <c r="J92" s="124"/>
      <c r="K92" s="124"/>
      <c r="L92" s="124"/>
      <c r="M92" s="124"/>
    </row>
    <row r="93" spans="1:13" x14ac:dyDescent="0.25">
      <c r="A93" s="125">
        <f t="shared" si="0"/>
        <v>62000</v>
      </c>
      <c r="B93" s="232">
        <v>46.540000000000006</v>
      </c>
      <c r="C93" s="232"/>
      <c r="D93" s="232">
        <v>44.0666725570807</v>
      </c>
      <c r="E93" s="232">
        <v>44.823673256470613</v>
      </c>
      <c r="F93" s="124"/>
      <c r="G93" s="124"/>
      <c r="H93" s="124"/>
      <c r="I93" s="124"/>
      <c r="J93" s="124"/>
      <c r="K93" s="124"/>
      <c r="L93" s="124"/>
      <c r="M93" s="124"/>
    </row>
    <row r="94" spans="1:13" x14ac:dyDescent="0.25">
      <c r="A94" s="125">
        <f t="shared" si="0"/>
        <v>63000</v>
      </c>
      <c r="B94" s="232">
        <v>47.320000000000007</v>
      </c>
      <c r="C94" s="232"/>
      <c r="D94" s="232">
        <v>44.84479625231068</v>
      </c>
      <c r="E94" s="232">
        <v>45.591265838884141</v>
      </c>
      <c r="F94" s="124"/>
      <c r="G94" s="124"/>
      <c r="H94" s="124"/>
      <c r="I94" s="124"/>
      <c r="J94" s="124"/>
      <c r="K94" s="124"/>
      <c r="L94" s="124"/>
      <c r="M94" s="124"/>
    </row>
    <row r="95" spans="1:13" x14ac:dyDescent="0.25">
      <c r="A95" s="125">
        <f t="shared" si="0"/>
        <v>64000</v>
      </c>
      <c r="B95" s="232">
        <v>48.140000000000008</v>
      </c>
      <c r="C95" s="232"/>
      <c r="D95" s="232">
        <v>45.62111817383304</v>
      </c>
      <c r="E95" s="232">
        <v>46.357081032764668</v>
      </c>
      <c r="F95" s="124"/>
      <c r="G95" s="124"/>
      <c r="H95" s="124"/>
      <c r="I95" s="124"/>
      <c r="J95" s="124"/>
      <c r="K95" s="124"/>
      <c r="L95" s="124"/>
      <c r="M95" s="124"/>
    </row>
    <row r="96" spans="1:13" x14ac:dyDescent="0.25">
      <c r="A96" s="125">
        <f t="shared" si="0"/>
        <v>65000</v>
      </c>
      <c r="B96" s="232">
        <v>48.820000000000007</v>
      </c>
      <c r="C96" s="232"/>
      <c r="D96" s="232">
        <v>46.389262814682368</v>
      </c>
      <c r="E96" s="232">
        <v>47.11482961714929</v>
      </c>
      <c r="F96" s="124"/>
      <c r="G96" s="124"/>
      <c r="H96" s="124"/>
      <c r="I96" s="124"/>
      <c r="J96" s="124"/>
      <c r="K96" s="124"/>
      <c r="L96" s="124"/>
      <c r="M96" s="124"/>
    </row>
    <row r="97" spans="1:13" x14ac:dyDescent="0.25">
      <c r="A97" s="125">
        <f t="shared" si="0"/>
        <v>66000</v>
      </c>
      <c r="B97" s="232">
        <v>49.590000000000011</v>
      </c>
      <c r="C97" s="232"/>
      <c r="D97" s="232">
        <v>47.149368772836176</v>
      </c>
      <c r="E97" s="232">
        <v>47.864648314232852</v>
      </c>
      <c r="F97" s="124"/>
      <c r="G97" s="124"/>
      <c r="H97" s="124"/>
      <c r="I97" s="124"/>
      <c r="J97" s="124"/>
      <c r="K97" s="124"/>
      <c r="L97" s="124"/>
      <c r="M97" s="124"/>
    </row>
    <row r="98" spans="1:13" x14ac:dyDescent="0.25">
      <c r="A98" s="125">
        <f t="shared" ref="A98:A131" si="1">A97+1000</f>
        <v>67000</v>
      </c>
      <c r="B98" s="232">
        <v>50.27000000000001</v>
      </c>
      <c r="C98" s="232"/>
      <c r="D98" s="232">
        <v>47.907153214866703</v>
      </c>
      <c r="E98" s="232">
        <v>48.612176914552741</v>
      </c>
      <c r="F98" s="124"/>
      <c r="G98" s="124"/>
      <c r="H98" s="124"/>
      <c r="I98" s="124"/>
      <c r="J98" s="124"/>
      <c r="K98" s="124"/>
      <c r="L98" s="124"/>
      <c r="M98" s="124"/>
    </row>
    <row r="99" spans="1:13" x14ac:dyDescent="0.25">
      <c r="A99" s="125">
        <f t="shared" si="1"/>
        <v>68000</v>
      </c>
      <c r="B99" s="232">
        <v>50.920000000000009</v>
      </c>
      <c r="C99" s="232"/>
      <c r="D99" s="232">
        <v>48.664279316504064</v>
      </c>
      <c r="E99" s="232">
        <v>49.359056084447111</v>
      </c>
      <c r="F99" s="124"/>
      <c r="G99" s="124"/>
      <c r="H99" s="124"/>
      <c r="I99" s="124"/>
      <c r="J99" s="124"/>
      <c r="K99" s="124"/>
      <c r="L99" s="124"/>
      <c r="M99" s="124"/>
    </row>
    <row r="100" spans="1:13" x14ac:dyDescent="0.25">
      <c r="A100" s="125">
        <f t="shared" si="1"/>
        <v>69000</v>
      </c>
      <c r="B100" s="232">
        <v>51.460000000000008</v>
      </c>
      <c r="C100" s="232"/>
      <c r="D100" s="232">
        <v>49.410802672861983</v>
      </c>
      <c r="E100" s="232">
        <v>50.095476006435774</v>
      </c>
      <c r="F100" s="124"/>
      <c r="G100" s="124"/>
      <c r="H100" s="124"/>
      <c r="I100" s="124"/>
      <c r="J100" s="124"/>
      <c r="K100" s="124"/>
      <c r="L100" s="124"/>
      <c r="M100" s="124"/>
    </row>
    <row r="101" spans="1:13" x14ac:dyDescent="0.25">
      <c r="A101" s="125">
        <f t="shared" si="1"/>
        <v>70000</v>
      </c>
      <c r="B101" s="232">
        <v>52.370000000000005</v>
      </c>
      <c r="C101" s="232"/>
      <c r="D101" s="232">
        <v>50.151678161636411</v>
      </c>
      <c r="E101" s="232">
        <v>50.826324498984469</v>
      </c>
      <c r="F101" s="124"/>
      <c r="G101" s="124"/>
      <c r="H101" s="124"/>
      <c r="I101" s="124"/>
      <c r="J101" s="124"/>
      <c r="K101" s="124"/>
      <c r="L101" s="124"/>
      <c r="M101" s="124"/>
    </row>
    <row r="102" spans="1:13" x14ac:dyDescent="0.25">
      <c r="A102" s="125">
        <f t="shared" si="1"/>
        <v>71000</v>
      </c>
      <c r="B102" s="232">
        <v>53.140000000000008</v>
      </c>
      <c r="C102" s="232"/>
      <c r="D102" s="232">
        <v>50.88811851513055</v>
      </c>
      <c r="E102" s="232">
        <v>51.55279788129809</v>
      </c>
      <c r="F102" s="124"/>
      <c r="G102" s="124"/>
      <c r="H102" s="124"/>
      <c r="I102" s="124"/>
      <c r="J102" s="124"/>
      <c r="K102" s="124"/>
      <c r="L102" s="124"/>
      <c r="M102" s="124"/>
    </row>
    <row r="103" spans="1:13" x14ac:dyDescent="0.25">
      <c r="A103" s="125">
        <f t="shared" si="1"/>
        <v>72000</v>
      </c>
      <c r="B103" s="232">
        <v>53.830000000000005</v>
      </c>
      <c r="C103" s="232"/>
      <c r="D103" s="232">
        <v>51.625910198905402</v>
      </c>
      <c r="E103" s="232">
        <v>52.280604305011465</v>
      </c>
      <c r="F103" s="124"/>
      <c r="G103" s="124"/>
      <c r="H103" s="124"/>
      <c r="I103" s="124"/>
      <c r="J103" s="124"/>
      <c r="K103" s="124"/>
      <c r="L103" s="124"/>
      <c r="M103" s="124"/>
    </row>
    <row r="104" spans="1:13" x14ac:dyDescent="0.25">
      <c r="A104" s="125">
        <f t="shared" si="1"/>
        <v>73000</v>
      </c>
      <c r="B104" s="232">
        <v>54.500000000000007</v>
      </c>
      <c r="C104" s="232"/>
      <c r="D104" s="232">
        <v>52.350950868749429</v>
      </c>
      <c r="E104" s="232">
        <v>52.995832286799015</v>
      </c>
      <c r="F104" s="124"/>
      <c r="G104" s="124"/>
      <c r="H104" s="124"/>
      <c r="I104" s="124"/>
      <c r="J104" s="124"/>
      <c r="K104" s="124"/>
      <c r="L104" s="124"/>
      <c r="M104" s="124"/>
    </row>
    <row r="105" spans="1:13" x14ac:dyDescent="0.25">
      <c r="A105" s="125">
        <f t="shared" si="1"/>
        <v>74000</v>
      </c>
      <c r="B105" s="232">
        <v>55.160000000000004</v>
      </c>
      <c r="C105" s="232"/>
      <c r="D105" s="232">
        <v>53.075714342638435</v>
      </c>
      <c r="E105" s="232">
        <v>53.710786824196873</v>
      </c>
      <c r="F105" s="124"/>
      <c r="G105" s="124"/>
      <c r="H105" s="124"/>
      <c r="I105" s="124"/>
      <c r="J105" s="124"/>
      <c r="K105" s="124"/>
      <c r="L105" s="124"/>
      <c r="M105" s="124"/>
    </row>
    <row r="106" spans="1:13" x14ac:dyDescent="0.25">
      <c r="A106" s="125">
        <f t="shared" si="1"/>
        <v>75000</v>
      </c>
      <c r="B106" s="232">
        <v>55.790000000000006</v>
      </c>
      <c r="C106" s="232"/>
      <c r="D106" s="232">
        <v>53.779618820912333</v>
      </c>
      <c r="E106" s="232">
        <v>54.405164671270427</v>
      </c>
      <c r="F106" s="124"/>
      <c r="G106" s="124"/>
      <c r="H106" s="124"/>
      <c r="I106" s="124"/>
      <c r="J106" s="124"/>
      <c r="K106" s="124"/>
      <c r="L106" s="124"/>
      <c r="M106" s="124"/>
    </row>
    <row r="107" spans="1:13" x14ac:dyDescent="0.25">
      <c r="A107" s="125">
        <f t="shared" si="1"/>
        <v>76000</v>
      </c>
      <c r="B107" s="232">
        <v>56.550000000000004</v>
      </c>
      <c r="C107" s="232"/>
      <c r="D107" s="232">
        <v>54.471915718569853</v>
      </c>
      <c r="E107" s="232">
        <v>55.088092034525637</v>
      </c>
      <c r="F107" s="124"/>
      <c r="G107" s="124"/>
      <c r="H107" s="124"/>
      <c r="I107" s="124"/>
      <c r="J107" s="124"/>
      <c r="K107" s="124"/>
      <c r="L107" s="124"/>
      <c r="M107" s="124"/>
    </row>
    <row r="108" spans="1:13" x14ac:dyDescent="0.25">
      <c r="A108" s="125">
        <f t="shared" si="1"/>
        <v>77000</v>
      </c>
      <c r="B108" s="232">
        <v>57.150000000000006</v>
      </c>
      <c r="C108" s="232"/>
      <c r="D108" s="232">
        <v>55.164074018249863</v>
      </c>
      <c r="E108" s="232">
        <v>55.770882675586002</v>
      </c>
      <c r="F108" s="124"/>
      <c r="G108" s="124"/>
      <c r="H108" s="124"/>
      <c r="I108" s="124"/>
      <c r="J108" s="124"/>
      <c r="K108" s="124"/>
      <c r="L108" s="124"/>
      <c r="M108" s="124"/>
    </row>
    <row r="109" spans="1:13" x14ac:dyDescent="0.25">
      <c r="A109" s="125">
        <f t="shared" si="1"/>
        <v>78000</v>
      </c>
      <c r="B109" s="232">
        <v>57.850000000000009</v>
      </c>
      <c r="C109" s="232"/>
      <c r="D109" s="232">
        <v>55.845941418099834</v>
      </c>
      <c r="E109" s="232">
        <v>56.44352169367906</v>
      </c>
      <c r="F109" s="124"/>
      <c r="G109" s="124"/>
      <c r="H109" s="124"/>
      <c r="I109" s="124"/>
      <c r="J109" s="124"/>
      <c r="K109" s="124"/>
      <c r="L109" s="124"/>
      <c r="M109" s="124"/>
    </row>
    <row r="110" spans="1:13" x14ac:dyDescent="0.25">
      <c r="A110" s="125">
        <f t="shared" si="1"/>
        <v>79000</v>
      </c>
      <c r="B110" s="232">
        <v>58.350000000000009</v>
      </c>
      <c r="C110" s="232"/>
      <c r="D110" s="232">
        <v>56.526907931095991</v>
      </c>
      <c r="E110" s="232">
        <v>57.115272017505617</v>
      </c>
      <c r="F110" s="124"/>
      <c r="G110" s="124"/>
      <c r="H110" s="124"/>
      <c r="I110" s="124"/>
      <c r="J110" s="124"/>
      <c r="K110" s="124"/>
      <c r="L110" s="124"/>
      <c r="M110" s="124"/>
    </row>
    <row r="111" spans="1:13" x14ac:dyDescent="0.25">
      <c r="A111" s="125">
        <f t="shared" si="1"/>
        <v>80000</v>
      </c>
      <c r="B111" s="232">
        <v>59.080000000000005</v>
      </c>
      <c r="C111" s="232"/>
      <c r="D111" s="232">
        <v>57.190549696903524</v>
      </c>
      <c r="E111" s="232">
        <v>57.769932066976438</v>
      </c>
      <c r="F111" s="124"/>
      <c r="G111" s="124"/>
      <c r="H111" s="124"/>
      <c r="I111" s="124"/>
      <c r="J111" s="124"/>
      <c r="K111" s="124"/>
      <c r="L111" s="124"/>
      <c r="M111" s="124"/>
    </row>
    <row r="112" spans="1:13" x14ac:dyDescent="0.25">
      <c r="A112" s="125">
        <f t="shared" si="1"/>
        <v>81000</v>
      </c>
      <c r="B112" s="232">
        <v>59.830000000000005</v>
      </c>
      <c r="C112" s="232"/>
      <c r="D112" s="232">
        <v>57.858453350519461</v>
      </c>
      <c r="E112" s="232">
        <v>58.428796323938769</v>
      </c>
      <c r="F112" s="124"/>
      <c r="G112" s="124"/>
      <c r="H112" s="124"/>
      <c r="I112" s="124"/>
      <c r="J112" s="124"/>
      <c r="K112" s="124"/>
      <c r="L112" s="124"/>
      <c r="M112" s="124"/>
    </row>
    <row r="113" spans="1:13" x14ac:dyDescent="0.25">
      <c r="A113" s="125">
        <f t="shared" si="1"/>
        <v>82000</v>
      </c>
      <c r="B113" s="232">
        <v>60.34</v>
      </c>
      <c r="C113" s="232"/>
      <c r="D113" s="232">
        <v>58.512497206384495</v>
      </c>
      <c r="E113" s="232">
        <v>59.073988361416511</v>
      </c>
      <c r="F113" s="124"/>
      <c r="G113" s="124"/>
      <c r="H113" s="124"/>
      <c r="I113" s="124"/>
      <c r="J113" s="124"/>
      <c r="K113" s="124"/>
      <c r="L113" s="124"/>
      <c r="M113" s="124"/>
    </row>
    <row r="114" spans="1:13" x14ac:dyDescent="0.25">
      <c r="A114" s="125">
        <f t="shared" si="1"/>
        <v>83000</v>
      </c>
      <c r="B114" s="232">
        <v>60.88</v>
      </c>
      <c r="C114" s="232"/>
      <c r="D114" s="232">
        <v>59.161135741126678</v>
      </c>
      <c r="E114" s="232">
        <v>59.713848233295266</v>
      </c>
      <c r="F114" s="124"/>
      <c r="G114" s="124"/>
      <c r="H114" s="124"/>
      <c r="I114" s="124"/>
      <c r="J114" s="124"/>
      <c r="K114" s="124"/>
      <c r="L114" s="124"/>
      <c r="M114" s="124"/>
    </row>
    <row r="115" spans="1:13" x14ac:dyDescent="0.25">
      <c r="A115" s="125">
        <f t="shared" si="1"/>
        <v>84000</v>
      </c>
      <c r="B115" s="232">
        <v>61.45</v>
      </c>
      <c r="C115" s="232"/>
      <c r="D115" s="232">
        <v>59.798166695252483</v>
      </c>
      <c r="E115" s="232">
        <v>60.342257621355678</v>
      </c>
      <c r="F115" s="124"/>
      <c r="G115" s="124"/>
      <c r="H115" s="124"/>
      <c r="I115" s="124"/>
      <c r="J115" s="124"/>
      <c r="K115" s="124"/>
      <c r="L115" s="124"/>
      <c r="M115" s="124"/>
    </row>
    <row r="116" spans="1:13" x14ac:dyDescent="0.25">
      <c r="A116" s="125">
        <f t="shared" si="1"/>
        <v>85000</v>
      </c>
      <c r="B116" s="232">
        <v>62.150000000000006</v>
      </c>
      <c r="C116" s="232"/>
      <c r="D116" s="232">
        <v>60.426500626289595</v>
      </c>
      <c r="E116" s="232">
        <v>60.962087691689511</v>
      </c>
      <c r="F116" s="124"/>
      <c r="G116" s="124"/>
      <c r="H116" s="124"/>
      <c r="I116" s="124"/>
      <c r="J116" s="124"/>
      <c r="K116" s="124"/>
      <c r="L116" s="124"/>
      <c r="M116" s="124"/>
    </row>
    <row r="117" spans="1:13" x14ac:dyDescent="0.25">
      <c r="A117" s="125">
        <f t="shared" si="1"/>
        <v>86000</v>
      </c>
      <c r="B117" s="232">
        <v>62.760000000000005</v>
      </c>
      <c r="C117" s="232"/>
      <c r="D117" s="232">
        <v>61.04624148272115</v>
      </c>
      <c r="E117" s="232">
        <v>61.573440985942895</v>
      </c>
      <c r="F117" s="124"/>
      <c r="G117" s="124"/>
      <c r="H117" s="124"/>
      <c r="I117" s="124"/>
      <c r="J117" s="124"/>
      <c r="K117" s="124"/>
      <c r="L117" s="124"/>
      <c r="M117" s="124"/>
    </row>
    <row r="118" spans="1:13" x14ac:dyDescent="0.25">
      <c r="A118" s="125">
        <f t="shared" si="1"/>
        <v>87000</v>
      </c>
      <c r="B118" s="232">
        <v>63.360000000000007</v>
      </c>
      <c r="C118" s="232"/>
      <c r="D118" s="232">
        <v>61.65330062421063</v>
      </c>
      <c r="E118" s="232">
        <v>62.17228419936788</v>
      </c>
      <c r="F118" s="124"/>
      <c r="G118" s="124"/>
      <c r="H118" s="124"/>
      <c r="I118" s="124"/>
      <c r="J118" s="124"/>
      <c r="K118" s="124"/>
      <c r="L118" s="124"/>
      <c r="M118" s="124"/>
    </row>
    <row r="119" spans="1:13" x14ac:dyDescent="0.25">
      <c r="A119" s="125">
        <f t="shared" si="1"/>
        <v>88000</v>
      </c>
      <c r="B119" s="232">
        <v>63.970000000000006</v>
      </c>
      <c r="C119" s="232"/>
      <c r="D119" s="232">
        <v>62.259216332385655</v>
      </c>
      <c r="E119" s="232">
        <v>62.76999945468539</v>
      </c>
      <c r="F119" s="124"/>
      <c r="G119" s="124"/>
      <c r="H119" s="124"/>
      <c r="I119" s="124"/>
      <c r="J119" s="124"/>
      <c r="K119" s="124"/>
      <c r="L119" s="124"/>
      <c r="M119" s="124"/>
    </row>
    <row r="120" spans="1:13" x14ac:dyDescent="0.25">
      <c r="A120" s="125">
        <f t="shared" si="1"/>
        <v>89000</v>
      </c>
      <c r="B120" s="232">
        <v>64.430000000000007</v>
      </c>
      <c r="C120" s="232"/>
      <c r="D120" s="232">
        <v>62.860038564887226</v>
      </c>
      <c r="E120" s="232">
        <v>63.362690169342315</v>
      </c>
      <c r="F120" s="124"/>
      <c r="G120" s="124"/>
      <c r="H120" s="124"/>
      <c r="I120" s="124"/>
      <c r="J120" s="124"/>
      <c r="K120" s="124"/>
      <c r="L120" s="124"/>
      <c r="M120" s="124"/>
    </row>
    <row r="121" spans="1:13" x14ac:dyDescent="0.25">
      <c r="A121" s="125">
        <f t="shared" si="1"/>
        <v>90000</v>
      </c>
      <c r="B121" s="232">
        <v>65.100000000000009</v>
      </c>
      <c r="C121" s="232"/>
      <c r="D121" s="232">
        <v>63.455628723737831</v>
      </c>
      <c r="E121" s="232">
        <v>63.950219621143809</v>
      </c>
      <c r="F121" s="124"/>
      <c r="G121" s="124"/>
      <c r="H121" s="124"/>
      <c r="I121" s="124"/>
      <c r="J121" s="124"/>
      <c r="K121" s="124"/>
      <c r="L121" s="124"/>
      <c r="M121" s="124"/>
    </row>
    <row r="122" spans="1:13" x14ac:dyDescent="0.25">
      <c r="A122" s="125">
        <f t="shared" si="1"/>
        <v>91000</v>
      </c>
      <c r="B122" s="232">
        <v>65.780000000000015</v>
      </c>
      <c r="C122" s="232"/>
      <c r="D122" s="232">
        <v>64.038433219163238</v>
      </c>
      <c r="E122" s="232">
        <v>64.525136450470768</v>
      </c>
      <c r="F122" s="124"/>
      <c r="G122" s="124"/>
      <c r="H122" s="124"/>
      <c r="I122" s="124"/>
      <c r="J122" s="124"/>
      <c r="K122" s="124"/>
      <c r="L122" s="124"/>
      <c r="M122" s="124"/>
    </row>
    <row r="123" spans="1:13" x14ac:dyDescent="0.25">
      <c r="A123" s="125">
        <f t="shared" si="1"/>
        <v>92000</v>
      </c>
      <c r="B123" s="232">
        <v>66.370000000000019</v>
      </c>
      <c r="C123" s="232"/>
      <c r="D123" s="232">
        <v>64.611189361219232</v>
      </c>
      <c r="E123" s="232">
        <v>65.090140920671402</v>
      </c>
      <c r="F123" s="124"/>
      <c r="G123" s="124"/>
      <c r="H123" s="124"/>
      <c r="I123" s="124"/>
      <c r="J123" s="124"/>
      <c r="K123" s="124"/>
      <c r="L123" s="124"/>
      <c r="M123" s="124"/>
    </row>
    <row r="124" spans="1:13" x14ac:dyDescent="0.25">
      <c r="A124" s="125">
        <f t="shared" si="1"/>
        <v>93000</v>
      </c>
      <c r="B124" s="232">
        <v>66.940000000000012</v>
      </c>
      <c r="C124" s="232"/>
      <c r="D124" s="232">
        <v>65.176495861984122</v>
      </c>
      <c r="E124" s="232">
        <v>65.647796572899068</v>
      </c>
      <c r="F124" s="124"/>
      <c r="G124" s="124"/>
      <c r="H124" s="124"/>
      <c r="I124" s="124"/>
      <c r="J124" s="124"/>
      <c r="K124" s="124"/>
      <c r="L124" s="124"/>
      <c r="M124" s="124"/>
    </row>
    <row r="125" spans="1:13" x14ac:dyDescent="0.25">
      <c r="A125" s="125">
        <f t="shared" si="1"/>
        <v>94000</v>
      </c>
      <c r="B125" s="232">
        <v>67.430000000000007</v>
      </c>
      <c r="C125" s="232"/>
      <c r="D125" s="232">
        <v>65.735600103255479</v>
      </c>
      <c r="E125" s="232">
        <v>66.199333906907384</v>
      </c>
      <c r="F125" s="124"/>
      <c r="G125" s="124"/>
      <c r="H125" s="124"/>
      <c r="I125" s="124"/>
      <c r="J125" s="124"/>
      <c r="K125" s="124"/>
      <c r="L125" s="124"/>
      <c r="M125" s="124"/>
    </row>
    <row r="126" spans="1:13" x14ac:dyDescent="0.25">
      <c r="A126" s="125">
        <f t="shared" si="1"/>
        <v>95000</v>
      </c>
      <c r="B126" s="232">
        <v>67.970000000000013</v>
      </c>
      <c r="C126" s="232"/>
      <c r="D126" s="232">
        <v>66.289922714302776</v>
      </c>
      <c r="E126" s="232">
        <v>66.746154325193515</v>
      </c>
      <c r="F126" s="124"/>
      <c r="G126" s="124"/>
      <c r="H126" s="124"/>
      <c r="I126" s="124"/>
      <c r="J126" s="124"/>
      <c r="K126" s="124"/>
      <c r="L126" s="124"/>
      <c r="M126" s="124"/>
    </row>
    <row r="127" spans="1:13" x14ac:dyDescent="0.25">
      <c r="A127" s="125">
        <f t="shared" si="1"/>
        <v>96000</v>
      </c>
      <c r="B127" s="232">
        <v>68.38000000000001</v>
      </c>
      <c r="C127" s="232"/>
      <c r="D127" s="232">
        <v>66.830004383161025</v>
      </c>
      <c r="E127" s="232">
        <v>67.278926537959222</v>
      </c>
      <c r="F127" s="124"/>
      <c r="G127" s="124"/>
      <c r="H127" s="124"/>
      <c r="I127" s="124"/>
      <c r="J127" s="124"/>
      <c r="K127" s="124"/>
      <c r="L127" s="124"/>
      <c r="M127" s="124"/>
    </row>
    <row r="128" spans="1:13" x14ac:dyDescent="0.25">
      <c r="A128" s="125">
        <f t="shared" si="1"/>
        <v>97000</v>
      </c>
      <c r="B128" s="232">
        <v>68.830000000000013</v>
      </c>
      <c r="C128" s="232"/>
      <c r="D128" s="232">
        <v>67.367799185390368</v>
      </c>
      <c r="E128" s="232">
        <v>67.80944283450998</v>
      </c>
      <c r="F128" s="124"/>
      <c r="G128" s="124"/>
      <c r="H128" s="124"/>
      <c r="I128" s="124"/>
      <c r="J128" s="124"/>
      <c r="K128" s="124"/>
      <c r="L128" s="124"/>
      <c r="M128" s="124"/>
    </row>
    <row r="129" spans="1:13" x14ac:dyDescent="0.25">
      <c r="A129" s="125">
        <f t="shared" si="1"/>
        <v>98000</v>
      </c>
      <c r="B129" s="232">
        <v>69.250000000000014</v>
      </c>
      <c r="C129" s="232"/>
      <c r="D129" s="232">
        <v>67.895025891834649</v>
      </c>
      <c r="E129" s="232">
        <v>68.329534063703733</v>
      </c>
      <c r="F129" s="124"/>
      <c r="G129" s="124"/>
      <c r="H129" s="124"/>
      <c r="I129" s="124"/>
      <c r="J129" s="124"/>
      <c r="K129" s="124"/>
      <c r="L129" s="124"/>
      <c r="M129" s="124"/>
    </row>
    <row r="130" spans="1:13" x14ac:dyDescent="0.25">
      <c r="A130" s="125">
        <f t="shared" si="1"/>
        <v>99000</v>
      </c>
      <c r="B130" s="232">
        <v>69.830000000000013</v>
      </c>
      <c r="C130" s="232"/>
      <c r="D130" s="232">
        <v>68.412723987325194</v>
      </c>
      <c r="E130" s="232">
        <v>68.84022564200184</v>
      </c>
      <c r="F130" s="124"/>
      <c r="G130" s="124"/>
      <c r="H130" s="124"/>
      <c r="I130" s="124"/>
      <c r="J130" s="124"/>
      <c r="K130" s="124"/>
      <c r="L130" s="124"/>
      <c r="M130" s="124"/>
    </row>
    <row r="131" spans="1:13" x14ac:dyDescent="0.25">
      <c r="A131" s="125">
        <f t="shared" si="1"/>
        <v>100000</v>
      </c>
      <c r="B131" s="232">
        <v>70.450000000000017</v>
      </c>
      <c r="C131" s="232"/>
      <c r="D131" s="232">
        <v>68.923041740513384</v>
      </c>
      <c r="E131" s="232">
        <v>69.343636763424399</v>
      </c>
      <c r="F131" s="124"/>
      <c r="G131" s="124"/>
      <c r="H131" s="124"/>
      <c r="I131" s="124"/>
      <c r="J131" s="124"/>
      <c r="K131" s="124"/>
      <c r="L131" s="124"/>
      <c r="M131" s="124"/>
    </row>
  </sheetData>
  <mergeCells count="2">
    <mergeCell ref="A29:A30"/>
    <mergeCell ref="D29:E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0"/>
  <sheetViews>
    <sheetView topLeftCell="A22" zoomScaleNormal="100" workbookViewId="0">
      <selection activeCell="H53" sqref="H53"/>
    </sheetView>
  </sheetViews>
  <sheetFormatPr defaultColWidth="12" defaultRowHeight="15" x14ac:dyDescent="0.25"/>
  <cols>
    <col min="1" max="1" width="12" style="2"/>
    <col min="2" max="3" width="7.28515625" customWidth="1"/>
    <col min="6" max="6" width="12.42578125" customWidth="1"/>
    <col min="7" max="7" width="13.140625" customWidth="1"/>
    <col min="9" max="9" width="14.140625" customWidth="1"/>
    <col min="10" max="10" width="13.7109375" customWidth="1"/>
    <col min="11" max="11" width="3.28515625" customWidth="1"/>
    <col min="12" max="12" width="12" customWidth="1"/>
  </cols>
  <sheetData>
    <row r="1" spans="1:7" ht="15.75" x14ac:dyDescent="0.25">
      <c r="A1" s="51" t="s">
        <v>138</v>
      </c>
      <c r="B1" s="18"/>
      <c r="C1" s="18"/>
      <c r="D1" s="18"/>
      <c r="E1" s="18"/>
      <c r="F1" s="18"/>
      <c r="G1" s="18"/>
    </row>
    <row r="2" spans="1:7" s="48" customFormat="1" ht="15.75" x14ac:dyDescent="0.25">
      <c r="A2" s="51"/>
      <c r="B2" s="18"/>
      <c r="C2" s="18"/>
      <c r="D2" s="18"/>
      <c r="E2" s="18"/>
      <c r="F2" s="18"/>
      <c r="G2" s="18"/>
    </row>
    <row r="3" spans="1:7" s="48" customFormat="1" ht="15.75" x14ac:dyDescent="0.25">
      <c r="A3" s="51"/>
      <c r="B3" s="18"/>
      <c r="C3" s="18"/>
      <c r="D3" s="18"/>
      <c r="E3" s="18"/>
      <c r="F3" s="18"/>
      <c r="G3" s="18"/>
    </row>
    <row r="4" spans="1:7" s="48" customFormat="1" ht="15.75" x14ac:dyDescent="0.25">
      <c r="A4" s="51"/>
      <c r="B4" s="18"/>
      <c r="C4" s="18"/>
      <c r="D4" s="18"/>
      <c r="E4" s="18"/>
      <c r="F4" s="18"/>
      <c r="G4" s="18"/>
    </row>
    <row r="5" spans="1:7" s="48" customFormat="1" ht="15.75" x14ac:dyDescent="0.25">
      <c r="A5" s="51"/>
      <c r="B5" s="18"/>
      <c r="C5" s="18"/>
      <c r="D5" s="18"/>
      <c r="E5" s="18"/>
      <c r="F5" s="18"/>
      <c r="G5" s="18"/>
    </row>
    <row r="6" spans="1:7" s="48" customFormat="1" ht="15.75" x14ac:dyDescent="0.25">
      <c r="A6" s="51"/>
      <c r="B6" s="18"/>
      <c r="C6" s="18"/>
      <c r="D6" s="18"/>
      <c r="E6" s="18"/>
      <c r="F6" s="18"/>
      <c r="G6" s="18"/>
    </row>
    <row r="7" spans="1:7" s="48" customFormat="1" ht="15.75" x14ac:dyDescent="0.25">
      <c r="A7" s="51"/>
      <c r="B7" s="18"/>
      <c r="C7" s="18"/>
      <c r="D7" s="18"/>
      <c r="E7" s="18"/>
      <c r="F7" s="18"/>
      <c r="G7" s="18"/>
    </row>
    <row r="8" spans="1:7" s="48" customFormat="1" ht="15.75" x14ac:dyDescent="0.25">
      <c r="A8" s="51"/>
      <c r="B8" s="18"/>
      <c r="C8" s="18"/>
      <c r="D8" s="18"/>
      <c r="E8" s="18"/>
      <c r="F8" s="18"/>
      <c r="G8" s="18"/>
    </row>
    <row r="9" spans="1:7" s="48" customFormat="1" ht="15.75" x14ac:dyDescent="0.25">
      <c r="A9" s="51"/>
      <c r="B9" s="18"/>
      <c r="C9" s="18"/>
      <c r="D9" s="18"/>
      <c r="E9" s="18"/>
      <c r="F9" s="18"/>
      <c r="G9" s="18"/>
    </row>
    <row r="10" spans="1:7" s="48" customFormat="1" ht="15.75" x14ac:dyDescent="0.25">
      <c r="A10" s="51"/>
      <c r="B10" s="18"/>
      <c r="C10" s="18"/>
      <c r="D10" s="18"/>
      <c r="E10" s="18"/>
      <c r="F10" s="18"/>
      <c r="G10" s="18"/>
    </row>
    <row r="11" spans="1:7" s="48" customFormat="1" ht="15.75" x14ac:dyDescent="0.25">
      <c r="A11" s="51"/>
      <c r="B11" s="18"/>
      <c r="C11" s="18"/>
      <c r="D11" s="18"/>
      <c r="E11" s="18"/>
      <c r="F11" s="18"/>
      <c r="G11" s="18"/>
    </row>
    <row r="12" spans="1:7" s="48" customFormat="1" ht="15.75" x14ac:dyDescent="0.25">
      <c r="A12" s="51"/>
      <c r="B12" s="18"/>
      <c r="C12" s="18"/>
      <c r="D12" s="18"/>
      <c r="E12" s="18"/>
      <c r="F12" s="18"/>
      <c r="G12" s="18"/>
    </row>
    <row r="13" spans="1:7" s="48" customFormat="1" ht="15.75" x14ac:dyDescent="0.25">
      <c r="A13" s="51"/>
      <c r="B13" s="18"/>
      <c r="C13" s="18"/>
      <c r="D13" s="18"/>
      <c r="E13" s="18"/>
      <c r="F13" s="18"/>
      <c r="G13" s="18"/>
    </row>
    <row r="14" spans="1:7" s="48" customFormat="1" ht="15.75" x14ac:dyDescent="0.25">
      <c r="A14" s="51"/>
      <c r="B14" s="18"/>
      <c r="C14" s="18"/>
      <c r="D14" s="18"/>
      <c r="E14" s="18"/>
      <c r="F14" s="18"/>
      <c r="G14" s="18"/>
    </row>
    <row r="15" spans="1:7" s="48" customFormat="1" ht="15.75" x14ac:dyDescent="0.25">
      <c r="A15" s="51"/>
      <c r="B15" s="18"/>
      <c r="C15" s="18"/>
      <c r="D15" s="18"/>
      <c r="E15" s="18"/>
      <c r="F15" s="18"/>
      <c r="G15" s="18"/>
    </row>
    <row r="16" spans="1:7" s="48" customFormat="1" ht="15.75" x14ac:dyDescent="0.25">
      <c r="A16" s="51"/>
      <c r="B16" s="18"/>
      <c r="C16" s="18"/>
      <c r="D16" s="18"/>
      <c r="E16" s="18"/>
      <c r="F16" s="18"/>
      <c r="G16" s="18"/>
    </row>
    <row r="17" spans="1:15" s="48" customFormat="1" ht="15.75" x14ac:dyDescent="0.25">
      <c r="A17" s="51"/>
      <c r="B17" s="18"/>
      <c r="C17" s="18"/>
      <c r="D17" s="18"/>
      <c r="E17" s="18"/>
      <c r="F17" s="18"/>
      <c r="G17" s="18"/>
    </row>
    <row r="18" spans="1:15" s="48" customFormat="1" ht="15.75" x14ac:dyDescent="0.25">
      <c r="A18" s="51"/>
      <c r="B18" s="18"/>
      <c r="C18" s="18"/>
      <c r="D18" s="18"/>
      <c r="E18" s="18"/>
      <c r="F18" s="18"/>
      <c r="G18" s="18"/>
    </row>
    <row r="19" spans="1:15" s="48" customFormat="1" ht="15.75" x14ac:dyDescent="0.25">
      <c r="A19" s="51"/>
      <c r="B19" s="18"/>
      <c r="C19" s="18"/>
      <c r="D19" s="18"/>
      <c r="E19" s="18"/>
      <c r="F19" s="18"/>
      <c r="G19" s="18"/>
    </row>
    <row r="20" spans="1:15" s="48" customFormat="1" ht="15.75" x14ac:dyDescent="0.25">
      <c r="A20" s="51"/>
      <c r="B20" s="18"/>
      <c r="C20" s="18"/>
      <c r="D20" s="18"/>
      <c r="E20" s="18"/>
      <c r="F20" s="18"/>
      <c r="G20" s="18"/>
    </row>
    <row r="21" spans="1:15" s="48" customFormat="1" ht="15.75" x14ac:dyDescent="0.25">
      <c r="A21" s="51"/>
      <c r="B21" s="18"/>
      <c r="C21" s="18"/>
      <c r="D21" s="18"/>
      <c r="E21" s="18"/>
      <c r="F21" s="18"/>
      <c r="G21" s="18"/>
    </row>
    <row r="22" spans="1:15" s="48" customFormat="1" ht="15.75" x14ac:dyDescent="0.25">
      <c r="A22" s="51"/>
      <c r="B22" s="18"/>
      <c r="C22" s="18"/>
      <c r="D22" s="18"/>
      <c r="E22" s="18"/>
      <c r="F22" s="18"/>
      <c r="G22" s="18"/>
    </row>
    <row r="23" spans="1:15" x14ac:dyDescent="0.25">
      <c r="A23" s="52"/>
      <c r="B23" s="32"/>
      <c r="C23" s="32"/>
      <c r="D23" s="32"/>
      <c r="E23" s="32"/>
      <c r="F23" s="32"/>
      <c r="G23" s="32"/>
      <c r="I23" s="170" t="s">
        <v>103</v>
      </c>
      <c r="J23" s="150"/>
      <c r="K23" s="150"/>
      <c r="L23" s="150"/>
      <c r="M23" s="150"/>
    </row>
    <row r="24" spans="1:15" ht="75" customHeight="1" x14ac:dyDescent="0.25">
      <c r="A24" s="53"/>
      <c r="B24" s="253" t="s">
        <v>102</v>
      </c>
      <c r="C24" s="253"/>
      <c r="D24" s="169" t="s">
        <v>101</v>
      </c>
      <c r="E24" s="169" t="s">
        <v>93</v>
      </c>
      <c r="F24" s="169" t="s">
        <v>106</v>
      </c>
      <c r="G24" s="169" t="s">
        <v>107</v>
      </c>
      <c r="I24" s="173" t="s">
        <v>104</v>
      </c>
      <c r="J24" s="173" t="s">
        <v>105</v>
      </c>
      <c r="K24" s="168"/>
      <c r="L24" s="174" t="s">
        <v>108</v>
      </c>
      <c r="M24" s="174" t="s">
        <v>109</v>
      </c>
      <c r="N24" s="174" t="s">
        <v>110</v>
      </c>
    </row>
    <row r="25" spans="1:15" x14ac:dyDescent="0.25">
      <c r="A25" s="55">
        <v>2007</v>
      </c>
      <c r="B25" s="56">
        <v>12.5</v>
      </c>
      <c r="C25" s="56"/>
      <c r="D25" s="159">
        <v>12.5</v>
      </c>
      <c r="E25" s="159">
        <v>12.5</v>
      </c>
      <c r="F25" s="57">
        <v>12.499709409999999</v>
      </c>
      <c r="G25" s="134">
        <v>12.500529739999999</v>
      </c>
      <c r="H25" s="140"/>
      <c r="I25" s="175">
        <v>9.9903102499999985</v>
      </c>
      <c r="J25" s="175">
        <v>14.99758973</v>
      </c>
      <c r="K25" s="168"/>
      <c r="L25" s="168"/>
      <c r="M25" s="168"/>
      <c r="N25" s="116"/>
      <c r="O25" t="s">
        <v>0</v>
      </c>
    </row>
    <row r="26" spans="1:15" x14ac:dyDescent="0.25">
      <c r="A26" s="55">
        <v>2008</v>
      </c>
      <c r="B26" s="56">
        <v>13.2</v>
      </c>
      <c r="C26" s="56"/>
      <c r="D26" s="159">
        <v>13.2</v>
      </c>
      <c r="E26" s="159">
        <v>13.5</v>
      </c>
      <c r="F26" s="134">
        <v>12.869843529999999</v>
      </c>
      <c r="G26" s="134">
        <v>12.609420499999999</v>
      </c>
      <c r="H26" s="140"/>
      <c r="I26" s="175">
        <v>10.24748537</v>
      </c>
      <c r="J26" s="175">
        <v>15.468700009999999</v>
      </c>
      <c r="K26" s="168"/>
      <c r="L26" s="176">
        <v>0.2571751200000012</v>
      </c>
      <c r="M26" s="176">
        <v>0.37013411999999946</v>
      </c>
      <c r="N26" s="176">
        <v>0.47111027999999955</v>
      </c>
    </row>
    <row r="27" spans="1:15" x14ac:dyDescent="0.25">
      <c r="A27" s="55">
        <v>2009</v>
      </c>
      <c r="B27" s="56">
        <v>14.3</v>
      </c>
      <c r="C27" s="56"/>
      <c r="D27" s="159">
        <v>13.8</v>
      </c>
      <c r="E27" s="159">
        <v>14.3</v>
      </c>
      <c r="F27" s="134">
        <v>13.43021225</v>
      </c>
      <c r="G27" s="134">
        <v>12.241367520000001</v>
      </c>
      <c r="H27" s="140"/>
      <c r="I27" s="175">
        <v>10.645199060000001</v>
      </c>
      <c r="J27" s="175">
        <v>16.165518940000002</v>
      </c>
      <c r="K27" s="168"/>
      <c r="L27" s="176">
        <v>0.65488881000000276</v>
      </c>
      <c r="M27" s="176">
        <v>0.93050284000000083</v>
      </c>
      <c r="N27" s="176">
        <v>1.1679292100000023</v>
      </c>
    </row>
    <row r="28" spans="1:15" x14ac:dyDescent="0.25">
      <c r="A28" s="55">
        <v>2010</v>
      </c>
      <c r="B28" s="56">
        <v>15.1</v>
      </c>
      <c r="C28" s="56"/>
      <c r="D28" s="159">
        <v>15</v>
      </c>
      <c r="E28" s="159">
        <v>15.1</v>
      </c>
      <c r="F28" s="134">
        <v>13.570326399999999</v>
      </c>
      <c r="G28" s="134">
        <v>12.36848668</v>
      </c>
      <c r="H28" s="140"/>
      <c r="I28" s="175">
        <v>10.72791292</v>
      </c>
      <c r="J28" s="175">
        <v>16.351088259999997</v>
      </c>
      <c r="K28" s="168"/>
      <c r="L28" s="176">
        <v>0.73760267000000113</v>
      </c>
      <c r="M28" s="176">
        <v>1.0706169899999995</v>
      </c>
      <c r="N28" s="176">
        <v>1.3534985299999978</v>
      </c>
    </row>
    <row r="29" spans="1:15" x14ac:dyDescent="0.25">
      <c r="A29" s="55">
        <v>2011</v>
      </c>
      <c r="B29" s="56">
        <v>15</v>
      </c>
      <c r="C29" s="56"/>
      <c r="D29" s="159">
        <v>14.5</v>
      </c>
      <c r="E29" s="159">
        <v>15</v>
      </c>
      <c r="F29" s="134">
        <v>13.97304858</v>
      </c>
      <c r="G29" s="134">
        <v>12.83135996</v>
      </c>
      <c r="H29" s="140"/>
      <c r="I29" s="175">
        <v>11.030087049999999</v>
      </c>
      <c r="J29" s="175">
        <v>16.809852639999999</v>
      </c>
      <c r="K29" s="168"/>
      <c r="L29" s="176">
        <v>1.0397768000000003</v>
      </c>
      <c r="M29" s="176">
        <v>1.4733391700000009</v>
      </c>
      <c r="N29" s="176">
        <v>1.8122629099999994</v>
      </c>
    </row>
    <row r="30" spans="1:15" x14ac:dyDescent="0.25">
      <c r="A30" s="55">
        <v>2012</v>
      </c>
      <c r="B30" s="56">
        <v>15</v>
      </c>
      <c r="C30" s="56"/>
      <c r="D30" s="159">
        <v>14.9</v>
      </c>
      <c r="E30" s="159">
        <v>15.1</v>
      </c>
      <c r="F30" s="134">
        <v>13.85856441</v>
      </c>
      <c r="G30" s="134">
        <v>12.810806290000002</v>
      </c>
      <c r="H30" s="140"/>
      <c r="I30" s="175">
        <v>10.965093619999999</v>
      </c>
      <c r="J30" s="175">
        <v>16.669904389999999</v>
      </c>
      <c r="K30" s="168"/>
      <c r="L30" s="176">
        <v>0.97478337000000082</v>
      </c>
      <c r="M30" s="176">
        <v>1.3588550000000001</v>
      </c>
      <c r="N30" s="176">
        <v>1.6723146599999996</v>
      </c>
    </row>
    <row r="31" spans="1:15" x14ac:dyDescent="0.25">
      <c r="A31" s="55">
        <v>2013</v>
      </c>
      <c r="B31" s="56">
        <v>14.5</v>
      </c>
      <c r="C31" s="56">
        <v>14.8</v>
      </c>
      <c r="D31" s="159">
        <v>14.4</v>
      </c>
      <c r="E31" s="159">
        <v>14.9</v>
      </c>
      <c r="F31" s="134">
        <v>13.66309672</v>
      </c>
      <c r="G31" s="134">
        <v>12.85424362</v>
      </c>
      <c r="H31" s="140"/>
      <c r="I31" s="175">
        <v>10.795211459999999</v>
      </c>
      <c r="J31" s="175">
        <v>16.447958330000002</v>
      </c>
      <c r="K31" s="168"/>
      <c r="L31" s="176">
        <v>0.80490121000000059</v>
      </c>
      <c r="M31" s="176">
        <v>1.163387310000001</v>
      </c>
      <c r="N31" s="176">
        <v>1.4503686000000027</v>
      </c>
    </row>
    <row r="32" spans="1:15" x14ac:dyDescent="0.25">
      <c r="A32" s="55">
        <v>2014</v>
      </c>
      <c r="B32" s="56"/>
      <c r="C32" s="56">
        <v>14.8</v>
      </c>
      <c r="D32" s="159">
        <v>14.4</v>
      </c>
      <c r="E32" s="159">
        <v>14.7</v>
      </c>
      <c r="F32" s="134">
        <v>13.488893750000001</v>
      </c>
      <c r="G32" s="134">
        <v>12.839246369999998</v>
      </c>
      <c r="H32" s="140"/>
      <c r="I32" s="175">
        <v>10.69652307</v>
      </c>
      <c r="J32" s="175">
        <v>16.2039008</v>
      </c>
      <c r="K32" s="168"/>
      <c r="L32" s="176">
        <v>0.70621282000000107</v>
      </c>
      <c r="M32" s="176">
        <v>0.98918434000000133</v>
      </c>
      <c r="N32" s="176">
        <v>1.2063110699999999</v>
      </c>
    </row>
    <row r="33" spans="1:14" x14ac:dyDescent="0.25">
      <c r="A33" s="55">
        <v>2015</v>
      </c>
      <c r="B33" s="56"/>
      <c r="C33" s="56">
        <v>13.5</v>
      </c>
      <c r="D33" s="159">
        <v>13.1</v>
      </c>
      <c r="E33" s="159">
        <v>13.5</v>
      </c>
      <c r="F33" s="134">
        <v>12.638482119999999</v>
      </c>
      <c r="G33" s="134">
        <v>12.02066769</v>
      </c>
      <c r="H33" s="140"/>
      <c r="I33" s="175">
        <v>9.9738540699999998</v>
      </c>
      <c r="J33" s="175">
        <v>15.231528410000001</v>
      </c>
      <c r="K33" s="168"/>
      <c r="L33" s="176">
        <v>-1.645617999999871E-2</v>
      </c>
      <c r="M33" s="176">
        <v>0.13877270999999958</v>
      </c>
      <c r="N33" s="176">
        <v>0.2339386800000014</v>
      </c>
    </row>
    <row r="34" spans="1:14" x14ac:dyDescent="0.25">
      <c r="A34" s="55">
        <v>2016</v>
      </c>
      <c r="B34" s="56"/>
      <c r="C34" s="56">
        <v>12.7</v>
      </c>
      <c r="D34" s="159">
        <v>12.3</v>
      </c>
      <c r="E34" s="159">
        <v>12.9</v>
      </c>
      <c r="F34" s="134">
        <v>12.15211012</v>
      </c>
      <c r="G34" s="134">
        <v>11.68179913</v>
      </c>
      <c r="H34" s="140"/>
      <c r="I34" s="175">
        <v>9.5834392800000003</v>
      </c>
      <c r="J34" s="175">
        <v>14.663092559999999</v>
      </c>
      <c r="K34" s="168"/>
      <c r="L34" s="176">
        <v>-0.40687096999999817</v>
      </c>
      <c r="M34" s="176">
        <v>-0.34759928999999978</v>
      </c>
      <c r="N34" s="176">
        <v>-0.33449717000000057</v>
      </c>
    </row>
    <row r="35" spans="1:14" x14ac:dyDescent="0.25">
      <c r="A35" s="55">
        <v>2017</v>
      </c>
      <c r="B35" s="56"/>
      <c r="C35" s="56">
        <v>12.3</v>
      </c>
      <c r="D35" s="159">
        <v>12</v>
      </c>
      <c r="E35" s="159">
        <v>12.3</v>
      </c>
      <c r="F35" s="134">
        <v>12.00097875</v>
      </c>
      <c r="G35" s="134">
        <v>11.619869</v>
      </c>
      <c r="H35" s="140"/>
      <c r="I35" s="175">
        <v>9.5057680800000011</v>
      </c>
      <c r="J35" s="175">
        <v>14.450456249999998</v>
      </c>
      <c r="K35" s="168"/>
      <c r="L35" s="176">
        <v>-0.48454216999999744</v>
      </c>
      <c r="M35" s="176">
        <v>-0.49873065999999966</v>
      </c>
      <c r="N35" s="176">
        <v>-0.54713348000000117</v>
      </c>
    </row>
    <row r="36" spans="1:14" x14ac:dyDescent="0.25">
      <c r="A36" s="58">
        <v>2018</v>
      </c>
      <c r="B36" s="59"/>
      <c r="C36" s="60">
        <v>11.8</v>
      </c>
      <c r="D36" s="160">
        <v>11.5</v>
      </c>
      <c r="E36" s="160">
        <v>11.9</v>
      </c>
      <c r="F36" s="135">
        <v>11.469002870000001</v>
      </c>
      <c r="G36" s="135">
        <v>11.019258710000001</v>
      </c>
      <c r="H36" s="143"/>
      <c r="I36" s="175">
        <v>9.0739344499999994</v>
      </c>
      <c r="J36" s="175">
        <v>13.779256570000001</v>
      </c>
      <c r="K36" s="168"/>
      <c r="L36" s="176">
        <v>-0.91637579999999907</v>
      </c>
      <c r="M36" s="176">
        <v>-1.0307065399999988</v>
      </c>
      <c r="N36" s="176">
        <v>-1.2183331599999985</v>
      </c>
    </row>
    <row r="37" spans="1:14" x14ac:dyDescent="0.25">
      <c r="A37" s="61"/>
      <c r="B37" s="18"/>
      <c r="C37" s="18"/>
      <c r="D37" s="18"/>
      <c r="E37" s="18"/>
      <c r="F37" s="18" t="s">
        <v>0</v>
      </c>
      <c r="G37" s="18"/>
    </row>
    <row r="38" spans="1:14" x14ac:dyDescent="0.25">
      <c r="A38" s="17" t="s">
        <v>172</v>
      </c>
      <c r="B38" s="18"/>
      <c r="C38" s="18"/>
      <c r="D38" s="18"/>
      <c r="E38" s="18"/>
      <c r="F38" s="18"/>
      <c r="G38" s="18"/>
    </row>
    <row r="39" spans="1:14" ht="45" customHeight="1" x14ac:dyDescent="0.25">
      <c r="A39" s="254" t="s">
        <v>139</v>
      </c>
      <c r="B39" s="254"/>
      <c r="C39" s="254"/>
      <c r="D39" s="254"/>
      <c r="E39" s="254"/>
      <c r="F39" s="254"/>
      <c r="G39" s="254"/>
    </row>
    <row r="40" spans="1:14" x14ac:dyDescent="0.25">
      <c r="A40" s="61"/>
      <c r="B40" s="18"/>
      <c r="C40" s="18"/>
      <c r="D40" s="18"/>
      <c r="E40" s="18"/>
      <c r="F40" s="18"/>
      <c r="G40" s="18" t="s">
        <v>0</v>
      </c>
    </row>
  </sheetData>
  <mergeCells count="2">
    <mergeCell ref="B24:C24"/>
    <mergeCell ref="A39:G3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B36A6-622F-4B02-AB15-D877DF850508}">
  <dimension ref="A1:Z42"/>
  <sheetViews>
    <sheetView topLeftCell="A13" zoomScaleNormal="100" workbookViewId="0">
      <selection activeCell="G43" sqref="G43"/>
    </sheetView>
  </sheetViews>
  <sheetFormatPr defaultColWidth="9.140625" defaultRowHeight="15" x14ac:dyDescent="0.25"/>
  <cols>
    <col min="1" max="1" width="12.7109375" style="67" customWidth="1"/>
    <col min="2" max="3" width="10.42578125" style="67" customWidth="1"/>
    <col min="4" max="4" width="9.28515625" style="67" bestFit="1" customWidth="1"/>
    <col min="5" max="5" width="9.5703125" style="67" bestFit="1" customWidth="1"/>
    <col min="6" max="6" width="2.140625" style="67" customWidth="1"/>
    <col min="7" max="7" width="9.140625" style="67"/>
    <col min="8" max="8" width="10.42578125" style="67" customWidth="1"/>
    <col min="9" max="10" width="9.140625" style="67"/>
    <col min="11" max="11" width="4" style="67" customWidth="1"/>
    <col min="12" max="12" width="9.5703125" style="67" customWidth="1"/>
    <col min="13" max="13" width="10.7109375" style="67" customWidth="1"/>
    <col min="14" max="16384" width="9.140625" style="67"/>
  </cols>
  <sheetData>
    <row r="1" spans="1:5" ht="15.75" x14ac:dyDescent="0.25">
      <c r="A1" s="7" t="s">
        <v>140</v>
      </c>
      <c r="B1" s="24"/>
      <c r="C1" s="18"/>
      <c r="D1" s="18"/>
      <c r="E1" s="18"/>
    </row>
    <row r="2" spans="1:5" ht="15.75" x14ac:dyDescent="0.25">
      <c r="A2" s="7"/>
      <c r="B2" s="24"/>
      <c r="C2" s="18"/>
      <c r="D2" s="18"/>
      <c r="E2" s="18"/>
    </row>
    <row r="3" spans="1:5" ht="15.75" x14ac:dyDescent="0.25">
      <c r="A3" s="7"/>
      <c r="B3" s="24"/>
      <c r="C3" s="18"/>
      <c r="D3" s="18"/>
      <c r="E3" s="18"/>
    </row>
    <row r="4" spans="1:5" ht="15.75" x14ac:dyDescent="0.25">
      <c r="A4" s="7"/>
      <c r="B4" s="24"/>
      <c r="C4" s="18"/>
      <c r="D4" s="18"/>
      <c r="E4" s="18"/>
    </row>
    <row r="5" spans="1:5" ht="15.75" x14ac:dyDescent="0.25">
      <c r="A5" s="7"/>
      <c r="B5" s="24"/>
      <c r="C5" s="18"/>
      <c r="D5" s="18"/>
      <c r="E5" s="18"/>
    </row>
    <row r="6" spans="1:5" ht="15.75" x14ac:dyDescent="0.25">
      <c r="A6" s="7"/>
      <c r="B6" s="24"/>
      <c r="C6" s="18"/>
      <c r="D6" s="18"/>
      <c r="E6" s="18"/>
    </row>
    <row r="7" spans="1:5" ht="15.75" x14ac:dyDescent="0.25">
      <c r="A7" s="7"/>
      <c r="B7" s="24"/>
      <c r="C7" s="18"/>
      <c r="D7" s="18"/>
      <c r="E7" s="18"/>
    </row>
    <row r="8" spans="1:5" ht="15.75" x14ac:dyDescent="0.25">
      <c r="A8" s="7"/>
      <c r="B8" s="24"/>
      <c r="C8" s="18"/>
      <c r="D8" s="18"/>
      <c r="E8" s="18"/>
    </row>
    <row r="9" spans="1:5" ht="15.75" x14ac:dyDescent="0.25">
      <c r="A9" s="7"/>
      <c r="B9" s="24"/>
      <c r="C9" s="18"/>
      <c r="D9" s="18"/>
      <c r="E9" s="18"/>
    </row>
    <row r="10" spans="1:5" ht="15.75" x14ac:dyDescent="0.25">
      <c r="A10" s="7"/>
      <c r="B10" s="24"/>
      <c r="C10" s="18"/>
      <c r="D10" s="18"/>
      <c r="E10" s="18"/>
    </row>
    <row r="11" spans="1:5" ht="15.75" x14ac:dyDescent="0.25">
      <c r="A11" s="7"/>
      <c r="B11" s="24"/>
      <c r="C11" s="18"/>
      <c r="D11" s="18"/>
      <c r="E11" s="18"/>
    </row>
    <row r="12" spans="1:5" ht="15.75" x14ac:dyDescent="0.25">
      <c r="A12" s="7"/>
      <c r="B12" s="24"/>
      <c r="C12" s="18"/>
      <c r="D12" s="18"/>
      <c r="E12" s="18"/>
    </row>
    <row r="13" spans="1:5" ht="15.75" x14ac:dyDescent="0.25">
      <c r="A13" s="7"/>
      <c r="B13" s="24"/>
      <c r="C13" s="18"/>
      <c r="D13" s="18"/>
      <c r="E13" s="18"/>
    </row>
    <row r="14" spans="1:5" ht="15.75" x14ac:dyDescent="0.25">
      <c r="A14" s="7"/>
      <c r="B14" s="24"/>
      <c r="C14" s="18"/>
      <c r="D14" s="18"/>
      <c r="E14" s="18"/>
    </row>
    <row r="15" spans="1:5" ht="15.75" x14ac:dyDescent="0.25">
      <c r="A15" s="7"/>
      <c r="B15" s="24"/>
      <c r="C15" s="18"/>
      <c r="D15" s="18"/>
      <c r="E15" s="18"/>
    </row>
    <row r="16" spans="1:5" ht="15.75" x14ac:dyDescent="0.25">
      <c r="A16" s="7"/>
      <c r="B16" s="24"/>
      <c r="C16" s="18"/>
      <c r="D16" s="18"/>
      <c r="E16" s="18"/>
    </row>
    <row r="17" spans="1:17" ht="15.75" x14ac:dyDescent="0.25">
      <c r="A17" s="7"/>
      <c r="B17" s="24"/>
      <c r="C17" s="18"/>
      <c r="D17" s="18"/>
      <c r="E17" s="18"/>
    </row>
    <row r="18" spans="1:17" ht="15.75" x14ac:dyDescent="0.25">
      <c r="A18" s="7"/>
      <c r="B18" s="24"/>
      <c r="C18" s="18"/>
      <c r="D18" s="18"/>
      <c r="E18" s="18"/>
    </row>
    <row r="19" spans="1:17" ht="15.75" x14ac:dyDescent="0.25">
      <c r="A19" s="7"/>
      <c r="B19" s="24"/>
      <c r="C19" s="18"/>
      <c r="D19" s="18"/>
      <c r="E19" s="18"/>
    </row>
    <row r="20" spans="1:17" ht="15.75" x14ac:dyDescent="0.25">
      <c r="A20" s="7"/>
      <c r="B20" s="24"/>
      <c r="C20" s="18"/>
      <c r="D20" s="18"/>
      <c r="E20" s="18"/>
    </row>
    <row r="21" spans="1:17" ht="15.75" x14ac:dyDescent="0.25">
      <c r="A21" s="7"/>
      <c r="B21" s="24"/>
      <c r="C21" s="18"/>
      <c r="D21" s="18"/>
      <c r="E21" s="18"/>
    </row>
    <row r="22" spans="1:17" ht="15.75" x14ac:dyDescent="0.25">
      <c r="A22" s="7"/>
      <c r="B22" s="24"/>
      <c r="C22" s="18"/>
      <c r="D22" s="18"/>
      <c r="E22" s="18"/>
    </row>
    <row r="23" spans="1:17" s="146" customFormat="1" ht="15.75" x14ac:dyDescent="0.25">
      <c r="A23" s="117"/>
      <c r="B23" s="129"/>
      <c r="C23" s="124"/>
      <c r="D23" s="124"/>
      <c r="E23" s="124"/>
    </row>
    <row r="24" spans="1:17" x14ac:dyDescent="0.25">
      <c r="A24" s="28" t="s">
        <v>73</v>
      </c>
      <c r="B24" s="34"/>
      <c r="C24" s="34"/>
      <c r="D24" s="34"/>
      <c r="E24" s="18"/>
    </row>
    <row r="25" spans="1:17" s="69" customFormat="1" x14ac:dyDescent="0.25">
      <c r="A25" s="72"/>
      <c r="B25" s="252" t="s">
        <v>65</v>
      </c>
      <c r="C25" s="252"/>
      <c r="D25" s="252"/>
      <c r="E25" s="252"/>
      <c r="F25" s="66"/>
      <c r="G25" s="252" t="s">
        <v>66</v>
      </c>
      <c r="H25" s="252"/>
      <c r="I25" s="252"/>
      <c r="J25" s="252"/>
      <c r="K25" s="139"/>
      <c r="L25" s="252" t="s">
        <v>118</v>
      </c>
      <c r="M25" s="252"/>
      <c r="N25" s="252"/>
      <c r="O25" s="252"/>
      <c r="Q25" s="182"/>
    </row>
    <row r="26" spans="1:17" ht="16.5" customHeight="1" x14ac:dyDescent="0.25">
      <c r="A26" s="70"/>
      <c r="B26" s="71" t="s">
        <v>21</v>
      </c>
      <c r="C26" s="71" t="s">
        <v>63</v>
      </c>
      <c r="D26" s="71" t="s">
        <v>10</v>
      </c>
      <c r="E26" s="71" t="s">
        <v>64</v>
      </c>
      <c r="G26" s="71" t="s">
        <v>21</v>
      </c>
      <c r="H26" s="71" t="s">
        <v>63</v>
      </c>
      <c r="I26" s="71" t="s">
        <v>10</v>
      </c>
      <c r="J26" s="71" t="s">
        <v>64</v>
      </c>
      <c r="K26" s="182"/>
      <c r="L26" s="156" t="s">
        <v>21</v>
      </c>
      <c r="M26" s="156" t="s">
        <v>63</v>
      </c>
      <c r="N26" s="156" t="s">
        <v>10</v>
      </c>
      <c r="O26" s="156" t="s">
        <v>64</v>
      </c>
      <c r="Q26" s="182"/>
    </row>
    <row r="27" spans="1:17" x14ac:dyDescent="0.25">
      <c r="A27" s="19">
        <v>2007</v>
      </c>
      <c r="B27" s="57">
        <v>16.708726540000001</v>
      </c>
      <c r="C27" s="57">
        <v>13.15262214</v>
      </c>
      <c r="D27" s="57">
        <v>10.33707098</v>
      </c>
      <c r="E27" s="57">
        <v>12.499250700000001</v>
      </c>
      <c r="G27" s="57">
        <v>18.044301090000001</v>
      </c>
      <c r="H27" s="134">
        <v>12.8154825</v>
      </c>
      <c r="I27" s="57">
        <v>9.4233051999999997</v>
      </c>
      <c r="J27" s="57">
        <v>12.50001299</v>
      </c>
      <c r="L27" s="109">
        <v>18</v>
      </c>
      <c r="M27" s="109">
        <v>10.9</v>
      </c>
      <c r="N27" s="109">
        <v>9.6999999999999993</v>
      </c>
      <c r="O27" s="109">
        <v>12.5</v>
      </c>
      <c r="Q27" s="182"/>
    </row>
    <row r="28" spans="1:17" x14ac:dyDescent="0.25">
      <c r="A28" s="19">
        <v>2008</v>
      </c>
      <c r="B28" s="57">
        <v>16.955496050000001</v>
      </c>
      <c r="C28" s="57">
        <v>13.252364720000001</v>
      </c>
      <c r="D28" s="57">
        <v>10.582672560000001</v>
      </c>
      <c r="E28" s="57">
        <v>12.632136490000001</v>
      </c>
      <c r="G28" s="57">
        <v>18.86163934</v>
      </c>
      <c r="H28" s="57">
        <v>13.11304633</v>
      </c>
      <c r="I28" s="57">
        <v>9.7866142600000003</v>
      </c>
      <c r="J28" s="57">
        <v>12.91276328</v>
      </c>
      <c r="L28" s="109">
        <v>19</v>
      </c>
      <c r="M28" s="109">
        <v>11.7</v>
      </c>
      <c r="N28" s="109">
        <v>9.6999999999999993</v>
      </c>
      <c r="O28" s="109">
        <v>13.2</v>
      </c>
      <c r="Q28" s="182"/>
    </row>
    <row r="29" spans="1:17" x14ac:dyDescent="0.25">
      <c r="A29" s="19">
        <v>2009</v>
      </c>
      <c r="B29" s="57">
        <v>16.508176580000001</v>
      </c>
      <c r="C29" s="57">
        <v>12.973224099999999</v>
      </c>
      <c r="D29" s="57">
        <v>9.7927166799999998</v>
      </c>
      <c r="E29" s="57">
        <v>12.044971290000001</v>
      </c>
      <c r="G29" s="57">
        <v>20.286176780000002</v>
      </c>
      <c r="H29" s="57">
        <v>13.71484382</v>
      </c>
      <c r="I29" s="57">
        <v>9.1756753100000008</v>
      </c>
      <c r="J29" s="57">
        <v>13.370723809999999</v>
      </c>
      <c r="L29" s="109">
        <v>20.7</v>
      </c>
      <c r="M29" s="109">
        <v>12.9</v>
      </c>
      <c r="N29" s="109">
        <v>8.9</v>
      </c>
      <c r="O29" s="109">
        <v>14.3</v>
      </c>
      <c r="Q29" s="182"/>
    </row>
    <row r="30" spans="1:17" x14ac:dyDescent="0.25">
      <c r="A30" s="19">
        <v>2010</v>
      </c>
      <c r="B30" s="57">
        <v>16.838969670000001</v>
      </c>
      <c r="C30" s="57">
        <v>13.15164693</v>
      </c>
      <c r="D30" s="57">
        <v>9.6341121200000011</v>
      </c>
      <c r="E30" s="57">
        <v>11.92539436</v>
      </c>
      <c r="G30" s="57">
        <v>20.62362787</v>
      </c>
      <c r="H30" s="57">
        <v>13.89614491</v>
      </c>
      <c r="I30" s="57">
        <v>9.0210095500000005</v>
      </c>
      <c r="J30" s="57">
        <v>13.2505402</v>
      </c>
      <c r="L30" s="109">
        <v>22</v>
      </c>
      <c r="M30" s="109">
        <v>13.8</v>
      </c>
      <c r="N30" s="109">
        <v>8.9</v>
      </c>
      <c r="O30" s="109">
        <v>15.1</v>
      </c>
      <c r="Q30" s="182"/>
    </row>
    <row r="31" spans="1:17" x14ac:dyDescent="0.25">
      <c r="A31" s="19">
        <v>2011</v>
      </c>
      <c r="B31" s="57">
        <v>17.413162879999998</v>
      </c>
      <c r="C31" s="57">
        <v>13.743324190000001</v>
      </c>
      <c r="D31" s="57">
        <v>10.061428079999999</v>
      </c>
      <c r="E31" s="57">
        <v>12.54386367</v>
      </c>
      <c r="G31" s="57">
        <v>21.16886044</v>
      </c>
      <c r="H31" s="57">
        <v>14.347417309999999</v>
      </c>
      <c r="I31" s="57">
        <v>9.4193494300000005</v>
      </c>
      <c r="J31" s="57">
        <v>13.753463979999999</v>
      </c>
      <c r="L31" s="109">
        <v>21.9</v>
      </c>
      <c r="M31" s="109">
        <v>13.7</v>
      </c>
      <c r="N31" s="109">
        <v>8.6999999999999993</v>
      </c>
      <c r="O31" s="109">
        <v>15</v>
      </c>
    </row>
    <row r="32" spans="1:17" x14ac:dyDescent="0.25">
      <c r="A32" s="19">
        <v>2012</v>
      </c>
      <c r="B32" s="57">
        <v>17.263083049999999</v>
      </c>
      <c r="C32" s="57">
        <v>13.823521680000001</v>
      </c>
      <c r="D32" s="57">
        <v>10.040983820000001</v>
      </c>
      <c r="E32" s="57">
        <v>12.522572339999998</v>
      </c>
      <c r="G32" s="57">
        <v>20.924652390000002</v>
      </c>
      <c r="H32" s="57">
        <v>14.327914920000001</v>
      </c>
      <c r="I32" s="57">
        <v>9.3378862900000001</v>
      </c>
      <c r="J32" s="57">
        <v>13.62147968</v>
      </c>
      <c r="L32" s="109">
        <v>21.8</v>
      </c>
      <c r="M32" s="109">
        <v>13.7</v>
      </c>
      <c r="N32" s="109">
        <v>9.1</v>
      </c>
      <c r="O32" s="109">
        <v>15</v>
      </c>
    </row>
    <row r="33" spans="1:26" x14ac:dyDescent="0.25">
      <c r="A33" s="19">
        <v>2013</v>
      </c>
      <c r="B33" s="57">
        <v>17.523169850000002</v>
      </c>
      <c r="C33" s="57">
        <v>13.84872798</v>
      </c>
      <c r="D33" s="57">
        <v>10.070749660000001</v>
      </c>
      <c r="E33" s="57">
        <v>12.69893697</v>
      </c>
      <c r="G33" s="57">
        <v>20.786278830000001</v>
      </c>
      <c r="H33" s="57">
        <v>14.081889140000001</v>
      </c>
      <c r="I33" s="57">
        <v>9.3525936000000005</v>
      </c>
      <c r="J33" s="57">
        <v>13.518793390000001</v>
      </c>
      <c r="L33" s="109">
        <v>19.899999999999999</v>
      </c>
      <c r="M33" s="109">
        <v>13.6</v>
      </c>
      <c r="N33" s="109">
        <v>9.5</v>
      </c>
      <c r="O33" s="109">
        <v>14.5</v>
      </c>
    </row>
    <row r="34" spans="1:26" x14ac:dyDescent="0.25">
      <c r="A34" s="19">
        <v>2014</v>
      </c>
      <c r="B34" s="57">
        <v>17.234307139999999</v>
      </c>
      <c r="C34" s="57">
        <v>13.967802670000001</v>
      </c>
      <c r="D34" s="57">
        <v>9.99552613</v>
      </c>
      <c r="E34" s="57">
        <v>12.63884097</v>
      </c>
      <c r="G34" s="57">
        <v>20.350751940000002</v>
      </c>
      <c r="H34" s="57">
        <v>14.008224350000001</v>
      </c>
      <c r="I34" s="57">
        <v>9.2598936100000007</v>
      </c>
      <c r="J34" s="57">
        <v>13.285700929999999</v>
      </c>
      <c r="L34" s="109">
        <v>21.5</v>
      </c>
      <c r="M34" s="109">
        <v>13.3</v>
      </c>
      <c r="N34" s="109">
        <v>10.199999999999999</v>
      </c>
      <c r="O34" s="109">
        <v>14.8</v>
      </c>
    </row>
    <row r="35" spans="1:26" x14ac:dyDescent="0.25">
      <c r="A35" s="19">
        <v>2015</v>
      </c>
      <c r="B35" s="57">
        <v>16.142666219999999</v>
      </c>
      <c r="C35" s="57">
        <v>13.081805839999999</v>
      </c>
      <c r="D35" s="57">
        <v>9.5868042899999999</v>
      </c>
      <c r="E35" s="57">
        <v>11.86230976</v>
      </c>
      <c r="G35" s="57">
        <v>19.18508812</v>
      </c>
      <c r="H35" s="57">
        <v>13.130657539999998</v>
      </c>
      <c r="I35" s="57">
        <v>8.83840073</v>
      </c>
      <c r="J35" s="57">
        <v>12.485436799999999</v>
      </c>
      <c r="L35" s="109">
        <v>21.1</v>
      </c>
      <c r="M35" s="109">
        <v>13.5</v>
      </c>
      <c r="N35" s="109">
        <v>10</v>
      </c>
      <c r="O35" s="109">
        <v>14.8</v>
      </c>
    </row>
    <row r="36" spans="1:26" x14ac:dyDescent="0.25">
      <c r="A36" s="19">
        <v>2016</v>
      </c>
      <c r="B36" s="57">
        <v>15.431793429999999</v>
      </c>
      <c r="C36" s="57">
        <v>12.75253622</v>
      </c>
      <c r="D36" s="57">
        <v>9.6497831000000005</v>
      </c>
      <c r="E36" s="57">
        <v>11.61569658</v>
      </c>
      <c r="G36" s="57">
        <v>18.251430839999998</v>
      </c>
      <c r="H36" s="57">
        <v>12.670453270000001</v>
      </c>
      <c r="I36" s="57">
        <v>8.8998681600000005</v>
      </c>
      <c r="J36" s="57">
        <v>12.089557430000001</v>
      </c>
      <c r="L36" s="109">
        <v>19.7</v>
      </c>
      <c r="M36" s="109">
        <v>12.4</v>
      </c>
      <c r="N36" s="109">
        <v>8.8000000000000007</v>
      </c>
      <c r="O36" s="109">
        <v>13.5</v>
      </c>
    </row>
    <row r="37" spans="1:26" x14ac:dyDescent="0.25">
      <c r="A37" s="19">
        <v>2017</v>
      </c>
      <c r="B37" s="57">
        <v>15.35933837</v>
      </c>
      <c r="C37" s="57">
        <v>12.678320300000001</v>
      </c>
      <c r="D37" s="57">
        <v>9.8044876799999994</v>
      </c>
      <c r="E37" s="57">
        <v>11.52243968</v>
      </c>
      <c r="G37" s="57">
        <v>18.0076517</v>
      </c>
      <c r="H37" s="57">
        <v>12.489901230000001</v>
      </c>
      <c r="I37" s="57">
        <v>9.0043715500000001</v>
      </c>
      <c r="J37" s="57">
        <v>11.871824740000001</v>
      </c>
      <c r="L37" s="109">
        <v>18</v>
      </c>
      <c r="M37" s="109">
        <v>11.6</v>
      </c>
      <c r="N37" s="109">
        <v>9.3000000000000007</v>
      </c>
      <c r="O37" s="109">
        <v>12.7</v>
      </c>
    </row>
    <row r="38" spans="1:26" x14ac:dyDescent="0.25">
      <c r="A38" s="20">
        <v>2018</v>
      </c>
      <c r="B38" s="135">
        <v>14.140774449999999</v>
      </c>
      <c r="C38" s="135">
        <v>12.050698349999999</v>
      </c>
      <c r="D38" s="135">
        <v>9.60014346</v>
      </c>
      <c r="E38" s="135">
        <v>10.91249223</v>
      </c>
      <c r="F38" s="115"/>
      <c r="G38" s="135">
        <v>17.000707009999999</v>
      </c>
      <c r="H38" s="135">
        <v>11.97388862</v>
      </c>
      <c r="I38" s="135">
        <v>8.8916232100000006</v>
      </c>
      <c r="J38" s="135">
        <v>11.376929839999999</v>
      </c>
      <c r="K38" s="115"/>
      <c r="L38" s="110">
        <v>17.5</v>
      </c>
      <c r="M38" s="110">
        <v>11.2</v>
      </c>
      <c r="N38" s="110">
        <v>9.1999999999999993</v>
      </c>
      <c r="O38" s="110">
        <v>12.3</v>
      </c>
      <c r="Q38" s="141"/>
      <c r="R38" s="141"/>
      <c r="S38" s="141"/>
      <c r="T38" s="141"/>
      <c r="U38" s="141"/>
      <c r="V38" s="141"/>
      <c r="W38" s="141"/>
      <c r="X38" s="141"/>
      <c r="Y38" s="141"/>
      <c r="Z38" s="141"/>
    </row>
    <row r="39" spans="1:26" x14ac:dyDescent="0.25">
      <c r="A39" s="19"/>
      <c r="B39" s="63"/>
      <c r="C39" s="63"/>
      <c r="D39" s="63"/>
      <c r="E39" s="18"/>
    </row>
    <row r="40" spans="1:26" x14ac:dyDescent="0.25">
      <c r="A40" s="17" t="s">
        <v>173</v>
      </c>
      <c r="B40" s="18"/>
      <c r="C40" s="18"/>
      <c r="D40" s="18"/>
      <c r="E40" s="18"/>
    </row>
    <row r="41" spans="1:26" x14ac:dyDescent="0.25">
      <c r="A41" s="17" t="s">
        <v>141</v>
      </c>
      <c r="B41" s="18"/>
      <c r="C41" s="18"/>
      <c r="D41" s="18"/>
      <c r="E41" s="18"/>
    </row>
    <row r="42" spans="1:26" x14ac:dyDescent="0.25">
      <c r="A42" s="18"/>
      <c r="B42" s="18"/>
      <c r="C42" s="18"/>
      <c r="D42" s="18"/>
      <c r="E42" s="18"/>
    </row>
  </sheetData>
  <mergeCells count="3">
    <mergeCell ref="B25:E25"/>
    <mergeCell ref="G25:J25"/>
    <mergeCell ref="L25:O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9"/>
  <sheetViews>
    <sheetView topLeftCell="A10" zoomScaleNormal="100" workbookViewId="0">
      <selection activeCell="I28" sqref="I28"/>
    </sheetView>
  </sheetViews>
  <sheetFormatPr defaultRowHeight="15" x14ac:dyDescent="0.25"/>
  <cols>
    <col min="1" max="1" width="15.5703125" customWidth="1"/>
    <col min="9" max="9" width="15.28515625" customWidth="1"/>
  </cols>
  <sheetData>
    <row r="1" spans="1:6" ht="15.75" x14ac:dyDescent="0.25">
      <c r="A1" s="7" t="s">
        <v>143</v>
      </c>
      <c r="B1" s="18"/>
      <c r="C1" s="18"/>
      <c r="D1" s="18"/>
      <c r="E1" s="18"/>
      <c r="F1" s="18"/>
    </row>
    <row r="2" spans="1:6" s="48" customFormat="1" ht="15.75" x14ac:dyDescent="0.25">
      <c r="A2" s="7"/>
      <c r="B2" s="18"/>
      <c r="C2" s="18"/>
      <c r="D2" s="18"/>
      <c r="E2" s="18"/>
      <c r="F2" s="18"/>
    </row>
    <row r="3" spans="1:6" s="48" customFormat="1" ht="15.75" x14ac:dyDescent="0.25">
      <c r="A3" s="7"/>
      <c r="B3" s="18"/>
      <c r="C3" s="18"/>
      <c r="D3" s="18"/>
      <c r="E3" s="18"/>
      <c r="F3" s="18"/>
    </row>
    <row r="4" spans="1:6" s="48" customFormat="1" ht="15.75" x14ac:dyDescent="0.25">
      <c r="A4" s="7"/>
      <c r="B4" s="18"/>
      <c r="C4" s="18"/>
      <c r="D4" s="18"/>
      <c r="E4" s="18"/>
      <c r="F4" s="18"/>
    </row>
    <row r="5" spans="1:6" s="48" customFormat="1" ht="15.75" x14ac:dyDescent="0.25">
      <c r="A5" s="7"/>
      <c r="B5" s="18"/>
      <c r="C5" s="18"/>
      <c r="D5" s="18"/>
      <c r="E5" s="18"/>
      <c r="F5" s="18"/>
    </row>
    <row r="6" spans="1:6" s="48" customFormat="1" ht="15.75" x14ac:dyDescent="0.25">
      <c r="A6" s="7"/>
      <c r="B6" s="18"/>
      <c r="C6" s="18"/>
      <c r="D6" s="18"/>
      <c r="E6" s="18"/>
      <c r="F6" s="18"/>
    </row>
    <row r="7" spans="1:6" s="48" customFormat="1" ht="15.75" x14ac:dyDescent="0.25">
      <c r="A7" s="7"/>
      <c r="B7" s="18"/>
      <c r="C7" s="18"/>
      <c r="D7" s="18"/>
      <c r="E7" s="18"/>
      <c r="F7" s="18"/>
    </row>
    <row r="8" spans="1:6" s="48" customFormat="1" ht="15.75" x14ac:dyDescent="0.25">
      <c r="A8" s="7"/>
      <c r="B8" s="18"/>
      <c r="C8" s="18"/>
      <c r="D8" s="18"/>
      <c r="E8" s="18"/>
      <c r="F8" s="18"/>
    </row>
    <row r="9" spans="1:6" s="48" customFormat="1" ht="15.75" x14ac:dyDescent="0.25">
      <c r="A9" s="7"/>
      <c r="B9" s="18"/>
      <c r="C9" s="18"/>
      <c r="D9" s="18"/>
      <c r="E9" s="18"/>
      <c r="F9" s="18"/>
    </row>
    <row r="10" spans="1:6" s="48" customFormat="1" ht="15.75" x14ac:dyDescent="0.25">
      <c r="A10" s="7"/>
      <c r="B10" s="18"/>
      <c r="C10" s="18"/>
      <c r="D10" s="18"/>
      <c r="E10" s="18"/>
      <c r="F10" s="18"/>
    </row>
    <row r="11" spans="1:6" s="48" customFormat="1" ht="15.75" x14ac:dyDescent="0.25">
      <c r="A11" s="7"/>
      <c r="B11" s="18"/>
      <c r="C11" s="18"/>
      <c r="D11" s="18"/>
      <c r="E11" s="18"/>
      <c r="F11" s="18"/>
    </row>
    <row r="12" spans="1:6" s="48" customFormat="1" ht="15.75" x14ac:dyDescent="0.25">
      <c r="A12" s="7"/>
      <c r="B12" s="18"/>
      <c r="C12" s="18"/>
      <c r="D12" s="18"/>
      <c r="E12" s="18"/>
      <c r="F12" s="18"/>
    </row>
    <row r="13" spans="1:6" s="48" customFormat="1" ht="15.75" x14ac:dyDescent="0.25">
      <c r="A13" s="7"/>
      <c r="B13" s="18"/>
      <c r="C13" s="18"/>
      <c r="D13" s="18"/>
      <c r="E13" s="18"/>
      <c r="F13" s="18"/>
    </row>
    <row r="14" spans="1:6" s="48" customFormat="1" ht="15.75" x14ac:dyDescent="0.25">
      <c r="A14" s="7"/>
      <c r="B14" s="18"/>
      <c r="C14" s="18"/>
      <c r="D14" s="18"/>
      <c r="E14" s="18"/>
      <c r="F14" s="18"/>
    </row>
    <row r="15" spans="1:6" s="48" customFormat="1" ht="15.75" x14ac:dyDescent="0.25">
      <c r="A15" s="7"/>
      <c r="B15" s="18"/>
      <c r="C15" s="18"/>
      <c r="D15" s="18"/>
      <c r="E15" s="18"/>
      <c r="F15" s="18"/>
    </row>
    <row r="16" spans="1:6" s="48" customFormat="1" ht="15.75" x14ac:dyDescent="0.25">
      <c r="A16" s="7"/>
      <c r="B16" s="18"/>
      <c r="C16" s="18"/>
      <c r="D16" s="18"/>
      <c r="E16" s="18"/>
      <c r="F16" s="18"/>
    </row>
    <row r="17" spans="1:6" s="48" customFormat="1" ht="15.75" x14ac:dyDescent="0.25">
      <c r="A17" s="7"/>
      <c r="B17" s="18"/>
      <c r="C17" s="18"/>
      <c r="D17" s="18"/>
      <c r="E17" s="18"/>
      <c r="F17" s="18"/>
    </row>
    <row r="18" spans="1:6" s="48" customFormat="1" ht="15.75" x14ac:dyDescent="0.25">
      <c r="A18" s="7"/>
      <c r="B18" s="18"/>
      <c r="C18" s="18"/>
      <c r="D18" s="18"/>
      <c r="E18" s="18"/>
      <c r="F18" s="18"/>
    </row>
    <row r="19" spans="1:6" s="48" customFormat="1" ht="15.75" x14ac:dyDescent="0.25">
      <c r="A19" s="7"/>
      <c r="B19" s="18"/>
      <c r="C19" s="18"/>
      <c r="D19" s="18"/>
      <c r="E19" s="18"/>
      <c r="F19" s="18"/>
    </row>
    <row r="20" spans="1:6" s="48" customFormat="1" ht="15.75" x14ac:dyDescent="0.25">
      <c r="A20" s="7"/>
      <c r="B20" s="18"/>
      <c r="C20" s="18"/>
      <c r="D20" s="18"/>
      <c r="E20" s="18"/>
      <c r="F20" s="18"/>
    </row>
    <row r="21" spans="1:6" s="48" customFormat="1" ht="15.75" x14ac:dyDescent="0.25">
      <c r="A21" s="7"/>
      <c r="B21" s="18"/>
      <c r="C21" s="18"/>
      <c r="D21" s="18"/>
      <c r="E21" s="18"/>
      <c r="F21" s="18"/>
    </row>
    <row r="22" spans="1:6" s="48" customFormat="1" ht="15.75" x14ac:dyDescent="0.25">
      <c r="A22" s="7"/>
      <c r="B22" s="18"/>
      <c r="C22" s="18"/>
      <c r="D22" s="18"/>
      <c r="E22" s="18"/>
      <c r="F22" s="18"/>
    </row>
    <row r="23" spans="1:6" s="142" customFormat="1" ht="15.75" x14ac:dyDescent="0.25">
      <c r="A23" s="117"/>
      <c r="B23" s="124"/>
      <c r="C23" s="124"/>
      <c r="D23" s="124"/>
      <c r="E23" s="124"/>
      <c r="F23" s="124"/>
    </row>
    <row r="24" spans="1:6" ht="15.75" customHeight="1" x14ac:dyDescent="0.25">
      <c r="A24" s="32" t="s">
        <v>70</v>
      </c>
      <c r="B24" s="32"/>
      <c r="C24" s="32"/>
      <c r="D24" s="32"/>
      <c r="E24" s="32"/>
      <c r="F24" s="18"/>
    </row>
    <row r="25" spans="1:6" ht="30" customHeight="1" x14ac:dyDescent="0.25">
      <c r="A25" s="54" t="s">
        <v>54</v>
      </c>
      <c r="B25" s="62">
        <v>2007</v>
      </c>
      <c r="C25" s="62">
        <v>2009</v>
      </c>
      <c r="D25" s="62">
        <v>2011</v>
      </c>
      <c r="E25" s="62">
        <v>2013</v>
      </c>
      <c r="F25" s="18"/>
    </row>
    <row r="26" spans="1:6" x14ac:dyDescent="0.25">
      <c r="A26" s="19">
        <v>0</v>
      </c>
      <c r="B26" s="63">
        <v>1</v>
      </c>
      <c r="C26" s="63">
        <v>1</v>
      </c>
      <c r="D26" s="63">
        <v>1</v>
      </c>
      <c r="E26" s="63">
        <v>1</v>
      </c>
      <c r="F26" s="18"/>
    </row>
    <row r="27" spans="1:6" x14ac:dyDescent="0.25">
      <c r="A27" s="19">
        <v>1</v>
      </c>
      <c r="B27" s="63">
        <v>0.57214457220000003</v>
      </c>
      <c r="C27" s="63">
        <v>0.56419581910000005</v>
      </c>
      <c r="D27" s="63">
        <v>0.57216977349999998</v>
      </c>
      <c r="E27" s="63">
        <v>0.59051008770000002</v>
      </c>
      <c r="F27" s="18"/>
    </row>
    <row r="28" spans="1:6" x14ac:dyDescent="0.25">
      <c r="A28" s="19">
        <v>2</v>
      </c>
      <c r="B28" s="63">
        <v>0.46164728300000002</v>
      </c>
      <c r="C28" s="63">
        <v>0.48475304899999999</v>
      </c>
      <c r="D28" s="63">
        <v>0.48995613259999998</v>
      </c>
      <c r="E28" s="63">
        <v>0.4757704109</v>
      </c>
      <c r="F28" s="18"/>
    </row>
    <row r="29" spans="1:6" x14ac:dyDescent="0.25">
      <c r="A29" s="19">
        <v>3</v>
      </c>
      <c r="B29" s="63">
        <v>0.41414576219999999</v>
      </c>
      <c r="C29" s="63">
        <v>0.43550469879999998</v>
      </c>
      <c r="D29" s="63">
        <v>0.43889035570000001</v>
      </c>
      <c r="E29" s="63">
        <v>0.4191438784</v>
      </c>
      <c r="F29" s="18"/>
    </row>
    <row r="30" spans="1:6" x14ac:dyDescent="0.25">
      <c r="A30" s="19">
        <v>4</v>
      </c>
      <c r="B30" s="63">
        <v>0.39604576540000003</v>
      </c>
      <c r="C30" s="63">
        <v>0.40787805649999997</v>
      </c>
      <c r="D30" s="63">
        <v>0.38406611899999998</v>
      </c>
      <c r="E30" s="63">
        <v>0.38382670819999998</v>
      </c>
      <c r="F30" s="18"/>
    </row>
    <row r="31" spans="1:6" x14ac:dyDescent="0.25">
      <c r="A31" s="19">
        <v>5</v>
      </c>
      <c r="B31" s="63">
        <v>0.37297350689999997</v>
      </c>
      <c r="C31" s="63">
        <v>0.3804081601</v>
      </c>
      <c r="D31" s="63">
        <v>0.35222113040000003</v>
      </c>
      <c r="E31" s="136">
        <v>0.34676231210000003</v>
      </c>
      <c r="F31" s="18"/>
    </row>
    <row r="32" spans="1:6" x14ac:dyDescent="0.25">
      <c r="A32" s="19">
        <v>6</v>
      </c>
      <c r="B32" s="63">
        <v>0.35983375220000002</v>
      </c>
      <c r="C32" s="63">
        <v>0.3427214435</v>
      </c>
      <c r="D32" s="63">
        <v>0.33232524009999997</v>
      </c>
      <c r="E32" s="63"/>
      <c r="F32" s="18"/>
    </row>
    <row r="33" spans="1:17" x14ac:dyDescent="0.25">
      <c r="A33" s="19">
        <v>7</v>
      </c>
      <c r="B33" s="63">
        <v>0.34289189040000001</v>
      </c>
      <c r="C33" s="63">
        <v>0.31914411279999999</v>
      </c>
      <c r="D33" s="136">
        <v>0.30592307520000001</v>
      </c>
      <c r="E33" s="63"/>
      <c r="F33" s="18"/>
    </row>
    <row r="34" spans="1:17" x14ac:dyDescent="0.25">
      <c r="A34" s="19">
        <v>8</v>
      </c>
      <c r="B34" s="63">
        <v>0.31289863099999998</v>
      </c>
      <c r="C34" s="63">
        <v>0.30371471750000001</v>
      </c>
      <c r="D34" s="63"/>
      <c r="E34" s="63"/>
      <c r="F34" s="18"/>
    </row>
    <row r="35" spans="1:17" x14ac:dyDescent="0.25">
      <c r="A35" s="19">
        <v>9</v>
      </c>
      <c r="B35" s="63">
        <v>0.2955452261</v>
      </c>
      <c r="C35" s="136">
        <v>0.28170882429999999</v>
      </c>
      <c r="D35" s="63"/>
      <c r="E35" s="63"/>
      <c r="F35" s="18"/>
    </row>
    <row r="36" spans="1:17" x14ac:dyDescent="0.25">
      <c r="A36" s="19">
        <v>10</v>
      </c>
      <c r="B36" s="63">
        <v>0.28490058629999998</v>
      </c>
      <c r="C36" s="63"/>
      <c r="D36" s="63"/>
      <c r="E36" s="63"/>
      <c r="F36" s="18"/>
    </row>
    <row r="37" spans="1:17" x14ac:dyDescent="0.25">
      <c r="A37" s="20">
        <v>11</v>
      </c>
      <c r="B37" s="137">
        <v>0.26693809590000001</v>
      </c>
      <c r="C37" s="64"/>
      <c r="D37" s="64"/>
      <c r="E37" s="64"/>
      <c r="F37" s="18"/>
    </row>
    <row r="38" spans="1:17" ht="9.75" customHeight="1" x14ac:dyDescent="0.25">
      <c r="A38" s="18"/>
      <c r="B38" s="63"/>
      <c r="C38" s="63"/>
      <c r="D38" s="63"/>
      <c r="E38" s="63"/>
      <c r="F38" s="18"/>
    </row>
    <row r="39" spans="1:17" x14ac:dyDescent="0.25">
      <c r="A39" s="17" t="s">
        <v>173</v>
      </c>
      <c r="B39" s="63"/>
      <c r="C39" s="63"/>
      <c r="D39" s="63"/>
      <c r="E39" s="63"/>
      <c r="F39" s="18"/>
    </row>
    <row r="40" spans="1:17" x14ac:dyDescent="0.25">
      <c r="A40" s="17" t="s">
        <v>144</v>
      </c>
      <c r="B40" s="63"/>
      <c r="C40" s="63"/>
      <c r="D40" s="63"/>
      <c r="E40" s="63"/>
      <c r="F40" s="65"/>
    </row>
    <row r="41" spans="1:17" x14ac:dyDescent="0.25">
      <c r="A41" s="18"/>
      <c r="B41" s="63"/>
      <c r="C41" s="63"/>
      <c r="D41" s="63"/>
      <c r="E41" s="63"/>
      <c r="F41" s="65"/>
    </row>
    <row r="42" spans="1:17" x14ac:dyDescent="0.25">
      <c r="A42" s="18"/>
      <c r="B42" s="63"/>
      <c r="C42" s="63"/>
      <c r="D42" s="63"/>
      <c r="E42" s="63"/>
      <c r="F42" s="65"/>
    </row>
    <row r="43" spans="1:17" x14ac:dyDescent="0.25">
      <c r="A43" s="192" t="s">
        <v>111</v>
      </c>
      <c r="B43" s="192"/>
      <c r="C43" s="192"/>
      <c r="D43" s="192"/>
      <c r="E43" s="192"/>
      <c r="F43" s="150"/>
      <c r="G43" s="150"/>
      <c r="H43" s="150"/>
      <c r="I43" s="150"/>
      <c r="J43" s="150"/>
      <c r="K43" s="150"/>
      <c r="L43" s="150"/>
      <c r="M43" s="150"/>
      <c r="N43" s="150"/>
      <c r="O43" s="150"/>
      <c r="P43" s="150"/>
      <c r="Q43" s="150"/>
    </row>
    <row r="44" spans="1:17" ht="29.25" x14ac:dyDescent="0.25">
      <c r="A44" s="193" t="s">
        <v>54</v>
      </c>
      <c r="B44" s="194">
        <v>2007</v>
      </c>
      <c r="C44" s="194">
        <v>2009</v>
      </c>
      <c r="D44" s="194">
        <v>2011</v>
      </c>
      <c r="E44" s="194">
        <v>2013</v>
      </c>
      <c r="F44" s="150"/>
      <c r="G44" s="150"/>
      <c r="H44" s="150"/>
      <c r="I44" s="150"/>
      <c r="J44" s="150"/>
      <c r="K44" s="150"/>
      <c r="L44" s="150"/>
      <c r="M44" s="150"/>
      <c r="N44" s="150"/>
      <c r="O44" s="150"/>
      <c r="P44" s="150"/>
      <c r="Q44" s="150"/>
    </row>
    <row r="45" spans="1:17" x14ac:dyDescent="0.25">
      <c r="A45" s="195">
        <v>0</v>
      </c>
      <c r="B45" s="196">
        <v>1</v>
      </c>
      <c r="C45" s="196">
        <v>1</v>
      </c>
      <c r="D45" s="196">
        <v>1</v>
      </c>
      <c r="E45" s="196">
        <v>1</v>
      </c>
      <c r="F45" s="150"/>
      <c r="G45" s="150"/>
      <c r="H45" s="150"/>
      <c r="I45" s="150"/>
      <c r="J45" s="150"/>
      <c r="K45" s="150"/>
      <c r="L45" s="150"/>
      <c r="M45" s="150"/>
      <c r="N45" s="150"/>
      <c r="O45" s="150"/>
      <c r="P45" s="150"/>
      <c r="Q45" s="150"/>
    </row>
    <row r="46" spans="1:17" x14ac:dyDescent="0.25">
      <c r="A46" s="195">
        <v>1</v>
      </c>
      <c r="B46" s="196">
        <v>0.44760402780000003</v>
      </c>
      <c r="C46" s="196">
        <v>0.43687778630000002</v>
      </c>
      <c r="D46" s="196">
        <v>0.44084339389999999</v>
      </c>
      <c r="E46" s="196">
        <v>0.4619587631</v>
      </c>
      <c r="F46" s="150"/>
      <c r="G46" s="150"/>
      <c r="H46" s="150"/>
      <c r="I46" s="150"/>
      <c r="J46" s="150"/>
      <c r="K46" s="150"/>
      <c r="L46" s="150"/>
      <c r="M46" s="150"/>
      <c r="N46" s="150"/>
      <c r="O46" s="150"/>
      <c r="P46" s="150"/>
      <c r="Q46" s="150"/>
    </row>
    <row r="47" spans="1:17" x14ac:dyDescent="0.25">
      <c r="A47" s="195">
        <v>2</v>
      </c>
      <c r="B47" s="196">
        <v>0.34709833289999997</v>
      </c>
      <c r="C47" s="196">
        <v>0.36567664789999998</v>
      </c>
      <c r="D47" s="196">
        <v>0.36507279170000001</v>
      </c>
      <c r="E47" s="196">
        <v>0.36175400639999999</v>
      </c>
      <c r="F47" s="150"/>
      <c r="G47" s="150"/>
      <c r="H47" s="150"/>
      <c r="I47" s="150"/>
      <c r="J47" s="150"/>
      <c r="K47" s="150"/>
      <c r="L47" s="150"/>
      <c r="M47" s="150"/>
      <c r="N47" s="150"/>
      <c r="O47" s="150"/>
      <c r="P47" s="150"/>
      <c r="Q47" s="150"/>
    </row>
    <row r="48" spans="1:17" x14ac:dyDescent="0.25">
      <c r="A48" s="195">
        <v>3</v>
      </c>
      <c r="B48" s="196">
        <v>0.30516194410000003</v>
      </c>
      <c r="C48" s="196">
        <v>0.32123650030000001</v>
      </c>
      <c r="D48" s="196">
        <v>0.32111517880000001</v>
      </c>
      <c r="E48" s="196">
        <v>0.31075266350000003</v>
      </c>
      <c r="F48" s="150"/>
      <c r="G48" s="150"/>
      <c r="H48" s="150"/>
      <c r="I48" s="150"/>
      <c r="J48" s="150"/>
      <c r="K48" s="150"/>
      <c r="L48" s="150"/>
      <c r="M48" s="150"/>
      <c r="N48" s="150"/>
      <c r="O48" s="150"/>
      <c r="P48" s="150"/>
      <c r="Q48" s="150"/>
    </row>
    <row r="49" spans="1:17" x14ac:dyDescent="0.25">
      <c r="A49" s="195">
        <v>4</v>
      </c>
      <c r="B49" s="196">
        <v>0.28887081780000001</v>
      </c>
      <c r="C49" s="196">
        <v>0.29494900909999999</v>
      </c>
      <c r="D49" s="196">
        <v>0.27625348039999997</v>
      </c>
      <c r="E49" s="196">
        <v>0.27872467220000002</v>
      </c>
      <c r="F49" s="150"/>
      <c r="G49" s="150"/>
      <c r="H49" s="150"/>
      <c r="I49" s="150"/>
      <c r="J49" s="150"/>
      <c r="K49" s="150"/>
      <c r="L49" s="150"/>
      <c r="M49" s="150"/>
      <c r="N49" s="150"/>
      <c r="O49" s="150"/>
      <c r="P49" s="150"/>
      <c r="Q49" s="150"/>
    </row>
    <row r="50" spans="1:17" x14ac:dyDescent="0.25">
      <c r="A50" s="195">
        <v>5</v>
      </c>
      <c r="B50" s="196">
        <v>0.26842077850000001</v>
      </c>
      <c r="C50" s="196">
        <v>0.27150526899999999</v>
      </c>
      <c r="D50" s="196">
        <v>0.24836077040000001</v>
      </c>
      <c r="E50" s="196"/>
      <c r="F50" s="150"/>
      <c r="G50" s="150"/>
      <c r="H50" s="150"/>
      <c r="I50" s="150"/>
      <c r="J50" s="150"/>
      <c r="K50" s="150"/>
      <c r="L50" s="150"/>
      <c r="M50" s="150"/>
      <c r="N50" s="150"/>
      <c r="O50" s="150"/>
      <c r="P50" s="150"/>
      <c r="Q50" s="150"/>
    </row>
    <row r="51" spans="1:17" x14ac:dyDescent="0.25">
      <c r="A51" s="195">
        <v>6</v>
      </c>
      <c r="B51" s="196">
        <v>0.2544866429</v>
      </c>
      <c r="C51" s="196">
        <v>0.24115999569999999</v>
      </c>
      <c r="D51" s="196">
        <v>0.23039239419999999</v>
      </c>
      <c r="E51" s="196"/>
      <c r="F51" s="150"/>
      <c r="G51" s="150"/>
      <c r="H51" s="150"/>
      <c r="I51" s="150"/>
      <c r="J51" s="150"/>
      <c r="K51" s="150"/>
      <c r="L51" s="150"/>
      <c r="M51" s="150"/>
      <c r="N51" s="150"/>
      <c r="O51" s="150"/>
      <c r="P51" s="150"/>
      <c r="Q51" s="150"/>
    </row>
    <row r="52" spans="1:17" x14ac:dyDescent="0.25">
      <c r="A52" s="195">
        <v>7</v>
      </c>
      <c r="B52" s="196">
        <v>0.2397595522</v>
      </c>
      <c r="C52" s="196">
        <v>0.22090411970000001</v>
      </c>
      <c r="D52" s="196"/>
      <c r="E52" s="196"/>
      <c r="F52" s="150"/>
      <c r="G52" s="150"/>
      <c r="H52" s="150"/>
      <c r="I52" s="150"/>
      <c r="J52" s="150"/>
      <c r="K52" s="150"/>
      <c r="L52" s="150"/>
      <c r="M52" s="150"/>
      <c r="N52" s="150"/>
      <c r="O52" s="150"/>
      <c r="P52" s="150"/>
      <c r="Q52" s="150"/>
    </row>
    <row r="53" spans="1:17" x14ac:dyDescent="0.25">
      <c r="A53" s="195">
        <v>8</v>
      </c>
      <c r="B53" s="196">
        <v>0.2162361283</v>
      </c>
      <c r="C53" s="196">
        <v>0.20693587899999999</v>
      </c>
      <c r="D53" s="196"/>
      <c r="E53" s="196"/>
      <c r="F53" s="150"/>
      <c r="G53" s="150"/>
      <c r="H53" s="150"/>
      <c r="I53" s="150"/>
      <c r="J53" s="150"/>
      <c r="K53" s="150"/>
      <c r="L53" s="150"/>
      <c r="M53" s="150"/>
      <c r="N53" s="150"/>
      <c r="O53" s="150"/>
      <c r="P53" s="150"/>
      <c r="Q53" s="150"/>
    </row>
    <row r="54" spans="1:17" x14ac:dyDescent="0.25">
      <c r="A54" s="195">
        <v>9</v>
      </c>
      <c r="B54" s="196">
        <v>0.2013231033</v>
      </c>
      <c r="C54" s="196"/>
      <c r="D54" s="196"/>
      <c r="E54" s="196"/>
      <c r="F54" s="150"/>
      <c r="G54" s="150"/>
      <c r="H54" s="150"/>
      <c r="I54" s="150"/>
      <c r="J54" s="150"/>
      <c r="K54" s="150"/>
      <c r="L54" s="150"/>
      <c r="M54" s="150"/>
      <c r="N54" s="150"/>
      <c r="O54" s="150"/>
      <c r="P54" s="150"/>
      <c r="Q54" s="150"/>
    </row>
    <row r="55" spans="1:17" x14ac:dyDescent="0.25">
      <c r="A55" s="195">
        <v>10</v>
      </c>
      <c r="B55" s="196">
        <v>0.19147405379999999</v>
      </c>
      <c r="C55" s="196"/>
      <c r="D55" s="196"/>
      <c r="E55" s="196"/>
      <c r="F55" s="150"/>
      <c r="G55" s="150"/>
      <c r="H55" s="150"/>
      <c r="I55" s="150"/>
      <c r="J55" s="150"/>
      <c r="K55" s="150"/>
      <c r="L55" s="150"/>
      <c r="M55" s="150"/>
      <c r="N55" s="150"/>
      <c r="O55" s="150"/>
      <c r="P55" s="150"/>
      <c r="Q55" s="150"/>
    </row>
    <row r="56" spans="1:17" x14ac:dyDescent="0.25">
      <c r="A56" s="197">
        <v>11</v>
      </c>
      <c r="B56" s="198">
        <v>0.17622470639999999</v>
      </c>
      <c r="C56" s="198"/>
      <c r="D56" s="198"/>
      <c r="E56" s="198"/>
      <c r="F56" s="150"/>
      <c r="G56" s="150"/>
      <c r="H56" s="150"/>
      <c r="I56" s="150"/>
      <c r="J56" s="150"/>
      <c r="K56" s="150"/>
      <c r="L56" s="150"/>
      <c r="M56" s="150"/>
      <c r="N56" s="150"/>
      <c r="O56" s="150"/>
      <c r="P56" s="150"/>
      <c r="Q56" s="150"/>
    </row>
    <row r="57" spans="1:17" ht="6" customHeight="1" x14ac:dyDescent="0.25">
      <c r="A57" s="150"/>
      <c r="B57" s="150"/>
      <c r="C57" s="150"/>
      <c r="D57" s="150"/>
      <c r="E57" s="150"/>
      <c r="F57" s="150"/>
      <c r="G57" s="150"/>
      <c r="H57" s="150"/>
      <c r="I57" s="150"/>
      <c r="J57" s="150"/>
      <c r="K57" s="150"/>
      <c r="L57" s="150"/>
      <c r="M57" s="150"/>
      <c r="N57" s="150"/>
      <c r="O57" s="150"/>
      <c r="P57" s="150"/>
      <c r="Q57" s="150"/>
    </row>
    <row r="58" spans="1:17" x14ac:dyDescent="0.25">
      <c r="A58" s="199" t="s">
        <v>130</v>
      </c>
      <c r="B58" s="150"/>
      <c r="C58" s="150"/>
      <c r="D58" s="150"/>
      <c r="E58" s="150"/>
      <c r="F58" s="150"/>
      <c r="G58" s="150"/>
      <c r="H58" s="150"/>
      <c r="I58" s="150"/>
      <c r="J58" s="150"/>
      <c r="K58" s="150"/>
      <c r="L58" s="150"/>
      <c r="M58" s="150"/>
      <c r="N58" s="150"/>
      <c r="O58" s="150"/>
      <c r="P58" s="150"/>
      <c r="Q58" s="150"/>
    </row>
    <row r="59" spans="1:17" x14ac:dyDescent="0.25">
      <c r="A59" s="199" t="s">
        <v>78</v>
      </c>
      <c r="B59" s="150"/>
      <c r="C59" s="150"/>
      <c r="D59" s="150"/>
      <c r="E59" s="150"/>
      <c r="F59" s="150"/>
      <c r="G59" s="150"/>
      <c r="H59" s="150"/>
      <c r="I59" s="150"/>
      <c r="J59" s="150"/>
      <c r="K59" s="150"/>
      <c r="L59" s="150"/>
      <c r="M59" s="150"/>
      <c r="N59" s="150"/>
      <c r="O59" s="150"/>
      <c r="P59" s="150"/>
      <c r="Q59" s="15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T1</vt:lpstr>
      <vt:lpstr>T2</vt:lpstr>
      <vt:lpstr>T3</vt:lpstr>
      <vt:lpstr>T4</vt:lpstr>
      <vt:lpstr>F1</vt:lpstr>
      <vt:lpstr>F2</vt:lpstr>
      <vt:lpstr>F3</vt:lpstr>
      <vt:lpstr>F4</vt:lpstr>
      <vt:lpstr>F5</vt:lpstr>
      <vt:lpstr>F6</vt:lpstr>
      <vt:lpstr>F7</vt:lpstr>
      <vt:lpstr>A1</vt:lpstr>
      <vt:lpstr>A2</vt:lpstr>
      <vt:lpstr>A3</vt:lpstr>
      <vt:lpstr>B1</vt:lpstr>
      <vt:lpstr>B2</vt:lpstr>
      <vt:lpstr>CPS</vt:lpstr>
      <vt:lpstr>CPI</vt:lpstr>
    </vt:vector>
  </TitlesOfParts>
  <Company>FRB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Larrimore</dc:creator>
  <cp:lastModifiedBy>Splinter, David</cp:lastModifiedBy>
  <cp:lastPrinted>2019-12-10T16:36:40Z</cp:lastPrinted>
  <dcterms:created xsi:type="dcterms:W3CDTF">2019-08-22T15:04:24Z</dcterms:created>
  <dcterms:modified xsi:type="dcterms:W3CDTF">2020-03-31T21:16:43Z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10e65eed-b00e-4be4-b426-eb761c82176a</vt:lpwstr>
  </property>
</Properties>
</file>